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PAR" sheetId="1" r:id="rId1"/>
  </sheets>
  <definedNames>
    <definedName name="_xlnm.Print_Titles" localSheetId="0">'EGR-PAR'!$1:$11</definedName>
  </definedNames>
  <calcPr fullCalcOnLoad="1"/>
</workbook>
</file>

<file path=xl/sharedStrings.xml><?xml version="1.0" encoding="utf-8"?>
<sst xmlns="http://schemas.openxmlformats.org/spreadsheetml/2006/main" count="460" uniqueCount="458">
  <si>
    <t>ESTADO DEL EJERCICIO DEL PRESUPUESTO DE EGRESOS POR PARTIDA PRESUPUESTAL</t>
  </si>
  <si>
    <t>Partida Presupuestal</t>
  </si>
  <si>
    <t>Presupuesto de Egresos Aprobado</t>
  </si>
  <si>
    <t>Modificaciones al Presupuesto Aprobado</t>
  </si>
  <si>
    <t>Presupuesto Vigente</t>
  </si>
  <si>
    <t>Presupuesto Comprometido</t>
  </si>
  <si>
    <t>Presupuesto Disponible por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</si>
  <si>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</si>
  <si>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</si>
  <si>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</si>
  <si>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</si>
  <si>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</si>
  <si>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</si>
  <si>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Reducciones</t>
  </si>
  <si>
    <t>Ampliaciones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</si>
  <si>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</si>
  <si>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</si>
  <si>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</si>
  <si>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</si>
  <si>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</si>
  <si>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</si>
  <si>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</si>
  <si>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</si>
  <si>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</si>
  <si>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</si>
  <si>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</si>
  <si>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</si>
  <si>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</si>
  <si>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</si>
  <si>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</si>
  <si>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</si>
  <si>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</si>
  <si>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</si>
  <si>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</si>
  <si>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</si>
  <si>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</si>
  <si>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</si>
  <si>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</si>
  <si>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</si>
  <si>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</si>
  <si>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</si>
  <si>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</si>
  <si>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</si>
  <si>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</si>
  <si>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</si>
  <si>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</si>
  <si>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</si>
  <si>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</si>
  <si>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</si>
  <si>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</si>
  <si>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</si>
  <si>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</si>
  <si>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</si>
  <si>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</si>
  <si>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1421</t>
  </si>
  <si>
    <t>Cuotas para la vivienda</t>
  </si>
  <si>
    <t>1431</t>
  </si>
  <si>
    <t>Cuotas a pensiones</t>
  </si>
  <si>
    <t>1432</t>
  </si>
  <si>
    <t>Cuotas para el sistema de ahorro para el retiro</t>
  </si>
  <si>
    <t>1441</t>
  </si>
  <si>
    <t>Cuotas para el seguro de vida del personal</t>
  </si>
  <si>
    <t>1500</t>
  </si>
  <si>
    <t>Otras Prestaciones Sociales y Económicas</t>
  </si>
  <si>
    <t>1521</t>
  </si>
  <si>
    <t>Indemnizaciones por separación</t>
  </si>
  <si>
    <t>1523</t>
  </si>
  <si>
    <t>Prima por riesgo de trabajo</t>
  </si>
  <si>
    <t>1531</t>
  </si>
  <si>
    <t>Fondo de retiro</t>
  </si>
  <si>
    <t>1544</t>
  </si>
  <si>
    <t>Homologacion</t>
  </si>
  <si>
    <t>1592</t>
  </si>
  <si>
    <t>Prima de insalubridad</t>
  </si>
  <si>
    <t>1600</t>
  </si>
  <si>
    <t>Previsiones</t>
  </si>
  <si>
    <t>1611</t>
  </si>
  <si>
    <t>Impacto al salario en el transcurso del año</t>
  </si>
  <si>
    <t>1700</t>
  </si>
  <si>
    <t>Pago de Estímulos a Servidores Públicos</t>
  </si>
  <si>
    <t>1712</t>
  </si>
  <si>
    <t>Ayuda para despensa</t>
  </si>
  <si>
    <t>1713</t>
  </si>
  <si>
    <t>Ayuda para pasajes</t>
  </si>
  <si>
    <t>1715</t>
  </si>
  <si>
    <t>Estímulo por el día del servidor público</t>
  </si>
  <si>
    <t>1719</t>
  </si>
  <si>
    <t>Otros estímulos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</si>
  <si>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</si>
  <si>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</si>
  <si>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</si>
  <si>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</si>
  <si>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</si>
  <si>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</si>
  <si>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2111</t>
  </si>
  <si>
    <t>Materiales, útiles y equipos menores de oficina</t>
  </si>
  <si>
    <t>2121</t>
  </si>
  <si>
    <t>Materiales y útiles de impresión y reproducción</t>
  </si>
  <si>
    <t>2131</t>
  </si>
  <si>
    <t>Material estadístico y geográfico</t>
  </si>
  <si>
    <t>2141</t>
  </si>
  <si>
    <t>Materiales, Utiles y Eq. Menores Tecnol. Inf. Com.</t>
  </si>
  <si>
    <t>2151</t>
  </si>
  <si>
    <t>Material impreso e información digital</t>
  </si>
  <si>
    <t>2161</t>
  </si>
  <si>
    <t>Material de limpieza</t>
  </si>
  <si>
    <t>2171</t>
  </si>
  <si>
    <t>Materiales y útiles de enseñanza</t>
  </si>
  <si>
    <t>2200</t>
  </si>
  <si>
    <t>Alimentos y Utensilios</t>
  </si>
  <si>
    <t>2214</t>
  </si>
  <si>
    <t>Productos alimenticios p/ personal Instal. Depend.</t>
  </si>
  <si>
    <t>2221</t>
  </si>
  <si>
    <t>Productos alimenticios para animales</t>
  </si>
  <si>
    <t>2231</t>
  </si>
  <si>
    <t>Utensilios para el servicio de alimentación</t>
  </si>
  <si>
    <t>2300</t>
  </si>
  <si>
    <t>Materias Primas y Materiales de Producción y Comercialización</t>
  </si>
  <si>
    <t>2400</t>
  </si>
  <si>
    <t>Materiales y Artículos de Construcción y de Reparación</t>
  </si>
  <si>
    <t>2411</t>
  </si>
  <si>
    <t>Productos minerales no metálicos</t>
  </si>
  <si>
    <t>2421</t>
  </si>
  <si>
    <t>Cemento y productos de concreto</t>
  </si>
  <si>
    <t>2431</t>
  </si>
  <si>
    <t>Cal, yeso y productos de yeso</t>
  </si>
  <si>
    <t>2441</t>
  </si>
  <si>
    <t>Madera y productos de madera</t>
  </si>
  <si>
    <t>2451</t>
  </si>
  <si>
    <t>Vidrio y productos de vidrio</t>
  </si>
  <si>
    <t>2461</t>
  </si>
  <si>
    <t>Material eléctrico y electrónico</t>
  </si>
  <si>
    <t>2471</t>
  </si>
  <si>
    <t>Artículos metálicos para la construcción</t>
  </si>
  <si>
    <t>2481</t>
  </si>
  <si>
    <t>Materiales complementarios</t>
  </si>
  <si>
    <t>2491</t>
  </si>
  <si>
    <t>Otros materiales y artículos de construcción y Rep</t>
  </si>
  <si>
    <t>2500</t>
  </si>
  <si>
    <t>Productos Químicos, Farmacéuticos y de Laboratorio</t>
  </si>
  <si>
    <t>2511</t>
  </si>
  <si>
    <t>Productos químicos básicos</t>
  </si>
  <si>
    <t>2521</t>
  </si>
  <si>
    <t>Fertilizantes, pesticidas y otros agroquímicos</t>
  </si>
  <si>
    <t>2531</t>
  </si>
  <si>
    <t>Medicinas y productos farmacéuticos</t>
  </si>
  <si>
    <t>2541</t>
  </si>
  <si>
    <t>Materiales, accesorios y suministros médicos</t>
  </si>
  <si>
    <t>2551</t>
  </si>
  <si>
    <t>Materiales accesorios y suministros de laboratorio</t>
  </si>
  <si>
    <t>2561</t>
  </si>
  <si>
    <t>Fibras sintéticas, hules, plásticos y derivados</t>
  </si>
  <si>
    <t>2600</t>
  </si>
  <si>
    <t>Combustibles, Lubricantes y Aditivos</t>
  </si>
  <si>
    <t>2611</t>
  </si>
  <si>
    <t>Combustibles, lubricantes y aditivos p/ vehículos</t>
  </si>
  <si>
    <t>2612</t>
  </si>
  <si>
    <t>Combustibles, lubricantes y adit p/ vehículos Advo</t>
  </si>
  <si>
    <t>2614</t>
  </si>
  <si>
    <t>Combustibles, lubricantes y aditivos p/ maquinaria</t>
  </si>
  <si>
    <t>2700</t>
  </si>
  <si>
    <t>Vestuario, Blancos, Prendas de Protección y Artículos Deportivos</t>
  </si>
  <si>
    <t>2711</t>
  </si>
  <si>
    <t>Vestuario y uniformes</t>
  </si>
  <si>
    <t>2721</t>
  </si>
  <si>
    <t>Prendas de seguridad y protección personal</t>
  </si>
  <si>
    <t>2731</t>
  </si>
  <si>
    <t>Artículos deportivos</t>
  </si>
  <si>
    <t>2751</t>
  </si>
  <si>
    <t>Blancos y otros prod. textiles, excep prendas vest</t>
  </si>
  <si>
    <t>2800</t>
  </si>
  <si>
    <t>Materiales y Suministros para Seguridad</t>
  </si>
  <si>
    <t>2900</t>
  </si>
  <si>
    <t>Herramientas, Refacciones y Accesorios Menores</t>
  </si>
  <si>
    <t>2911</t>
  </si>
  <si>
    <t>Herramientas menores</t>
  </si>
  <si>
    <t>2921</t>
  </si>
  <si>
    <t>Refacciones y accesorios menores de edificios</t>
  </si>
  <si>
    <t>2931</t>
  </si>
  <si>
    <t>Refacciones y Acces. Menores de Mob. y Eq. Admón.</t>
  </si>
  <si>
    <t>2941</t>
  </si>
  <si>
    <t>Refacciones y Acces. Menores p/ Eq. Cómputo y Tel.</t>
  </si>
  <si>
    <t>2951</t>
  </si>
  <si>
    <t>Refacciones y Acces. Menores de Eq. Instr. Médico</t>
  </si>
  <si>
    <t>2961</t>
  </si>
  <si>
    <t>Refacciones y Acces. Menores de Eq. de Transporte</t>
  </si>
  <si>
    <t>2981</t>
  </si>
  <si>
    <t>Refacciones y Acces. Menores de Maq. y Otros Eq.</t>
  </si>
  <si>
    <t>2991</t>
  </si>
  <si>
    <t>Refacciones y Acces. menores otros bienes muebles</t>
  </si>
  <si>
    <t>3000</t>
  </si>
  <si>
    <t>SERVICIOS GENERALES</t>
  </si>
  <si>
    <t>3100</t>
  </si>
  <si>
    <t>Servicios Básicos</t>
  </si>
  <si>
    <t>3111</t>
  </si>
  <si>
    <t>Servicio de energía eléctrica</t>
  </si>
  <si>
    <t>3113</t>
  </si>
  <si>
    <t>Servicio de energía eléctrica p/bombeo y Trat Agua</t>
  </si>
  <si>
    <t>3121</t>
  </si>
  <si>
    <t>Servicio de gas</t>
  </si>
  <si>
    <t>3131</t>
  </si>
  <si>
    <t>Servicio de agua</t>
  </si>
  <si>
    <t>3141</t>
  </si>
  <si>
    <t>Servicio telefónico tradicional</t>
  </si>
  <si>
    <t>3171</t>
  </si>
  <si>
    <t>Servicios de acceso de internet, redes y Proc. Inf</t>
  </si>
  <si>
    <t>3181</t>
  </si>
  <si>
    <t>Servicio postal</t>
  </si>
  <si>
    <t>3200</t>
  </si>
  <si>
    <t>Servicios de Arrendamiento</t>
  </si>
  <si>
    <t>3211</t>
  </si>
  <si>
    <t>Arrendamiento de terrenos</t>
  </si>
  <si>
    <t>3221</t>
  </si>
  <si>
    <t>Arrendamiento de edificios</t>
  </si>
  <si>
    <t>3231</t>
  </si>
  <si>
    <t>Arrendamiento de mobiliario y Eq. Admón Educ. Rec.</t>
  </si>
  <si>
    <t>3251</t>
  </si>
  <si>
    <t>Arrendamiento de vehículos terrestres p/Serv. Púb.</t>
  </si>
  <si>
    <t>3261</t>
  </si>
  <si>
    <t>Arrendamiento de maquinaria, otros equipos y herra</t>
  </si>
  <si>
    <t>3291</t>
  </si>
  <si>
    <t>Arrendamientos especiales</t>
  </si>
  <si>
    <t>3293</t>
  </si>
  <si>
    <t>Otros Arrendamientos</t>
  </si>
  <si>
    <t>3300</t>
  </si>
  <si>
    <t>Servicios Profesionales, Científicos, Técnicos y Otros Servicios</t>
  </si>
  <si>
    <t>3311</t>
  </si>
  <si>
    <t>Servicios legales, de contabilidad, auditoría y re</t>
  </si>
  <si>
    <t>3321</t>
  </si>
  <si>
    <t>Servicios de diseño, arquitectura, ingeniería y ac</t>
  </si>
  <si>
    <t>3331</t>
  </si>
  <si>
    <t>Servicios de consultoría administrativa e informát</t>
  </si>
  <si>
    <t>3341</t>
  </si>
  <si>
    <t>Capacitación institucional</t>
  </si>
  <si>
    <t>3342</t>
  </si>
  <si>
    <t>Capacitación especializada</t>
  </si>
  <si>
    <t>3351</t>
  </si>
  <si>
    <t>Servicios de investigación científica y desarrollo</t>
  </si>
  <si>
    <t>3361</t>
  </si>
  <si>
    <t>Servicios de apoyo administrativo</t>
  </si>
  <si>
    <t>3362</t>
  </si>
  <si>
    <t>Servicio de Impresión de documentos y papelería of</t>
  </si>
  <si>
    <t>3363</t>
  </si>
  <si>
    <t>Servicios de impresión de material informativo der</t>
  </si>
  <si>
    <t>3365</t>
  </si>
  <si>
    <t>Información de medios masivos de Op. Admon. Depen.</t>
  </si>
  <si>
    <t>3381</t>
  </si>
  <si>
    <t>Servicios de vigilancia</t>
  </si>
  <si>
    <t>3391</t>
  </si>
  <si>
    <t>Servicios profesionales, científicos y técnicos</t>
  </si>
  <si>
    <t>3400</t>
  </si>
  <si>
    <t>Servicios Financieros, Bancarios y Comerciales</t>
  </si>
  <si>
    <t>3411</t>
  </si>
  <si>
    <t>Servicios financieros y bancarios</t>
  </si>
  <si>
    <t>3451</t>
  </si>
  <si>
    <t>Seguros de bienes patrimoniales</t>
  </si>
  <si>
    <t>3461</t>
  </si>
  <si>
    <t>Almacenaje, embalaje y envase</t>
  </si>
  <si>
    <t>3471</t>
  </si>
  <si>
    <t>Fletes y maniobras</t>
  </si>
  <si>
    <t>3500</t>
  </si>
  <si>
    <t>Servicios de Instalación, Reparación, Mantenimiento y Conservación</t>
  </si>
  <si>
    <t>3511</t>
  </si>
  <si>
    <t>Mantenimiento y conservación de inmuebles Serv. Ad</t>
  </si>
  <si>
    <t>3521</t>
  </si>
  <si>
    <t>Mantenimiento y conservación Mob. Eq. Admón. Educ.</t>
  </si>
  <si>
    <t>3531</t>
  </si>
  <si>
    <t>Instalación, Rep. y  Mtto. Eq. Computo y Tec. Inf.</t>
  </si>
  <si>
    <t>3541</t>
  </si>
  <si>
    <t>Instalación, Rep. y Mtto. Eq. Instrum. Médico Lab.</t>
  </si>
  <si>
    <t>3551</t>
  </si>
  <si>
    <t>Mantenimiento y conservación de vehículos terrest.</t>
  </si>
  <si>
    <t>3571</t>
  </si>
  <si>
    <t>Instalación, Reparación y Mtto. Maquina y Otros Eq</t>
  </si>
  <si>
    <t>3572</t>
  </si>
  <si>
    <t>Mantenimiento y conservación Maq. Eq. Trabajo Esp.</t>
  </si>
  <si>
    <t>3581</t>
  </si>
  <si>
    <t>Servicios de limpieza y manejo de desechos</t>
  </si>
  <si>
    <t>3591</t>
  </si>
  <si>
    <t>Servicios de jardinería y fumigación</t>
  </si>
  <si>
    <t>3600</t>
  </si>
  <si>
    <t>Servicios de Difusión e Información</t>
  </si>
  <si>
    <t>3611</t>
  </si>
  <si>
    <t>Difusión por radio, TV y otros medios de Msj. Gub.</t>
  </si>
  <si>
    <t>3641</t>
  </si>
  <si>
    <t>Servicios de revelado de fotografías</t>
  </si>
  <si>
    <t>3691</t>
  </si>
  <si>
    <t>Otros servicios de información</t>
  </si>
  <si>
    <t>3700</t>
  </si>
  <si>
    <t>Servicios de Traslado y Viáticos</t>
  </si>
  <si>
    <t>3711</t>
  </si>
  <si>
    <t>Pasajes aéreos nacionales</t>
  </si>
  <si>
    <t>3712</t>
  </si>
  <si>
    <t>Pasajes aéreos Internacionales</t>
  </si>
  <si>
    <t>3721</t>
  </si>
  <si>
    <t>Pasajes terrestres nacionales</t>
  </si>
  <si>
    <t>3751</t>
  </si>
  <si>
    <t>Viáticos en el país</t>
  </si>
  <si>
    <t>3761</t>
  </si>
  <si>
    <t>Viáticos en el extranjero</t>
  </si>
  <si>
    <t>3800</t>
  </si>
  <si>
    <t>Servicios Oficiales</t>
  </si>
  <si>
    <t>3821</t>
  </si>
  <si>
    <t>Gastos de orden social</t>
  </si>
  <si>
    <t>3831</t>
  </si>
  <si>
    <t>Congresos y convenciones</t>
  </si>
  <si>
    <t>3841</t>
  </si>
  <si>
    <t>Exposiciones</t>
  </si>
  <si>
    <t>3900</t>
  </si>
  <si>
    <t>Otros Servicios Generales</t>
  </si>
  <si>
    <t>3911</t>
  </si>
  <si>
    <t>Servicios funerarios y de cementerios</t>
  </si>
  <si>
    <t>3921</t>
  </si>
  <si>
    <t>Otros impuestos y derechos</t>
  </si>
  <si>
    <t>3931</t>
  </si>
  <si>
    <t>Impuestos y derechos de importación</t>
  </si>
  <si>
    <t>3941</t>
  </si>
  <si>
    <t>Laudos laborales</t>
  </si>
  <si>
    <t>3962</t>
  </si>
  <si>
    <t>Otros gastos por responsabilidades</t>
  </si>
  <si>
    <t>3992</t>
  </si>
  <si>
    <t>Subcontratación de servicios con terceros</t>
  </si>
  <si>
    <t>4000</t>
  </si>
  <si>
    <t>TRANSFERENCIAS, ASIGNACIONES, SUBSIDIOS Y OTRAS AYUDAS</t>
  </si>
  <si>
    <t>4100</t>
  </si>
  <si>
    <t>Transferencias Internas y Asignaciones al Sector Público</t>
  </si>
  <si>
    <t>4154</t>
  </si>
  <si>
    <t>Transf. Internas Otorg a Paraestatales p/Asig Subs</t>
  </si>
  <si>
    <t>4200</t>
  </si>
  <si>
    <t>Transferencias al Resto del Sector Público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</si>
  <si>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</si>
  <si>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</si>
  <si>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</si>
  <si>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</si>
  <si>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</si>
  <si>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</si>
  <si>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</si>
  <si>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Transferencias a Fideicomisos, Mandatos y Otros Analogos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</si>
  <si>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</si>
  <si>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</si>
  <si>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</si>
  <si>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</si>
  <si>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</si>
  <si>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</si>
  <si>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5111</t>
  </si>
  <si>
    <t>Muebles de oficina y estantería</t>
  </si>
  <si>
    <t>5121</t>
  </si>
  <si>
    <t>Muebles, excepto de oficina y estantería</t>
  </si>
  <si>
    <t>5151</t>
  </si>
  <si>
    <t>Equipo de cómputo y tecnología de la información</t>
  </si>
  <si>
    <t>5191</t>
  </si>
  <si>
    <t>Otros mobiliarios y equipos de administración</t>
  </si>
  <si>
    <t>5200</t>
  </si>
  <si>
    <t>Mobiliario y Equipo Educacional y Recreativo</t>
  </si>
  <si>
    <t>5211</t>
  </si>
  <si>
    <t>Equipos y aparatos audiovisuales</t>
  </si>
  <si>
    <t>5231</t>
  </si>
  <si>
    <t>Cámaras fotográficas y de video</t>
  </si>
  <si>
    <t>5291</t>
  </si>
  <si>
    <t>Otro mobiliario y equipo educacional y recreativo</t>
  </si>
  <si>
    <t>5300</t>
  </si>
  <si>
    <t>Equipo e Instrumental Médico y de Laboratorio</t>
  </si>
  <si>
    <t>5311</t>
  </si>
  <si>
    <t>Equipo médico y de laboratorio</t>
  </si>
  <si>
    <t>5321</t>
  </si>
  <si>
    <t>Instrumental médico y de laboratorio</t>
  </si>
  <si>
    <t>5400</t>
  </si>
  <si>
    <t>Vehículos y Equipo de Transporte</t>
  </si>
  <si>
    <t>5411</t>
  </si>
  <si>
    <t>Vehículos y Eq. Terrestres, destinados a Serv. Púb</t>
  </si>
  <si>
    <t>5421</t>
  </si>
  <si>
    <t>Carrocerías, remolques y Eq auxiliares de transpor</t>
  </si>
  <si>
    <t>5600</t>
  </si>
  <si>
    <t>Maquinaria, Otros Equipos y Herramientas</t>
  </si>
  <si>
    <t>5621</t>
  </si>
  <si>
    <t>Maquinaria y equipo industrial</t>
  </si>
  <si>
    <t>5641</t>
  </si>
  <si>
    <t>Sistemas de aire acondicionado, calefacción y Ref.</t>
  </si>
  <si>
    <t>5651</t>
  </si>
  <si>
    <t>Equipos de comunicación y telecomunicación</t>
  </si>
  <si>
    <t>5661</t>
  </si>
  <si>
    <t>Equipo de generación eléctrica, Ap. y Acces. Eléc.</t>
  </si>
  <si>
    <t>5671</t>
  </si>
  <si>
    <t>Herramientas y máquinas herramienta</t>
  </si>
  <si>
    <t>5692</t>
  </si>
  <si>
    <t>Equipo de ingeniería y diseño</t>
  </si>
  <si>
    <t>5694</t>
  </si>
  <si>
    <t>Maquinaria y equipo diverso</t>
  </si>
  <si>
    <t>5700</t>
  </si>
  <si>
    <t>Activos Biologicos</t>
  </si>
  <si>
    <t>5800</t>
  </si>
  <si>
    <t>Bienes Inmuebles</t>
  </si>
  <si>
    <t>5811</t>
  </si>
  <si>
    <t>Terrenos</t>
  </si>
  <si>
    <t>5894</t>
  </si>
  <si>
    <t>Otros Bienes Inmuebles</t>
  </si>
  <si>
    <t>5900</t>
  </si>
  <si>
    <t>Activos Intangibles</t>
  </si>
  <si>
    <t>5911</t>
  </si>
  <si>
    <t>Software</t>
  </si>
  <si>
    <t>5971</t>
  </si>
  <si>
    <t>Licencias informáticas e intelectuales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</si>
  <si>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</si>
  <si>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</si>
  <si>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</si>
  <si>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</si>
  <si>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</si>
  <si>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</si>
  <si>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</si>
  <si>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</si>
  <si>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</si>
  <si>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</si>
  <si>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</si>
  <si>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</si>
  <si>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</si>
  <si>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Inversiones para el Fomento de Actividades Productivas</t>
  </si>
  <si>
    <t>7200</t>
  </si>
  <si>
    <t>Acciones y Participaciones de Capital</t>
  </si>
  <si>
    <t>7300</t>
  </si>
  <si>
    <t>Compra de Titulos y Valores</t>
  </si>
  <si>
    <t>7400</t>
  </si>
  <si>
    <t>Concesion de Préstamos</t>
  </si>
  <si>
    <t>7500</t>
  </si>
  <si>
    <t>Inversiones en Fideicomisos, Mandatos y Otros Analogos</t>
  </si>
  <si>
    <t>7600</t>
  </si>
  <si>
    <t>Otras Inversiones Financieras</t>
  </si>
  <si>
    <t>7900</t>
  </si>
  <si>
    <t>Provisiones para Contingencias y Otras Erogaciones Especiales</t>
  </si>
  <si>
    <t>8000</t>
  </si>
  <si>
    <t xml:space="preserve"> PARTICIPACIONES Y APORTACIONES</t>
  </si>
  <si>
    <t>8100</t>
  </si>
  <si>
    <t>Participaciones</t>
  </si>
  <si>
    <t>8300</t>
  </si>
  <si>
    <t>Aportaciones</t>
  </si>
  <si>
    <t>8500</t>
  </si>
  <si>
    <t>Convenios</t>
  </si>
  <si>
    <t>9000</t>
  </si>
  <si>
    <t xml:space="preserve"> DEUDA PÚBLICA</t>
  </si>
  <si>
    <t>9100</t>
  </si>
  <si>
    <t>Amortizacion de la Deuda Pública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</si>
  <si>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</si>
  <si>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</si>
  <si>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</si>
  <si>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</si>
  <si>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</si>
  <si>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</si>
  <si>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</si>
  <si>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Costo por Coberturas</t>
  </si>
  <si>
    <t>9600</t>
  </si>
  <si>
    <t>Apoyos Financieros</t>
  </si>
  <si>
    <t>9900</t>
  </si>
  <si>
    <t>Adeudos de Ejercicios Fiscales Anteriores (Adefas)</t>
  </si>
  <si>
    <t>TOTAL:</t>
  </si>
  <si>
    <t>3232</t>
  </si>
  <si>
    <t>Arrendamiento de equipo y bienes informáticos</t>
  </si>
  <si>
    <t>AL 31 DE OCTUBRE DE 2019</t>
  </si>
  <si>
    <t>3791</t>
  </si>
  <si>
    <t>Otros servicios de traslado y hospedaje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</si>
</sst>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99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right" vertical="center"/>
    </xf>
    <xf numFmtId="0" fontId="5" fillId="0" borderId="15" xfId="0" applyNumberFormat="1" applyFont="1" applyBorder="1" applyAlignment="1">
      <alignment horizontal="right" vertical="center"/>
    </xf>
  </cellXfs>
  <cellStyles count="10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4" xfId="105"/>
    <cellStyle name="Porcentaje 5" xfId="106"/>
    <cellStyle name="Porcentaje 7" xfId="107"/>
    <cellStyle name="Porcentaje 9" xfId="108"/>
    <cellStyle name="Porcentual 10" xfId="109"/>
    <cellStyle name="Porcentual 12" xfId="110"/>
    <cellStyle name="Porcentual 13" xfId="111"/>
    <cellStyle name="Porcentual 2" xfId="112"/>
    <cellStyle name="Porcentual 8" xfId="113"/>
    <cellStyle name="Porcentual 9" xfId="114"/>
    <cellStyle name="Salida" xfId="115"/>
    <cellStyle name="Texto de advertencia" xfId="116"/>
    <cellStyle name="Texto explicativo" xfId="117"/>
    <cellStyle name="Título" xfId="118"/>
    <cellStyle name="Título 2" xfId="119"/>
    <cellStyle name="Título 3" xfId="120"/>
    <cellStyle name="Total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2</xdr:col>
      <xdr:colOff>1381125</xdr:colOff>
      <xdr:row>4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2057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1</xdr:row>
      <xdr:rowOff>19050</xdr:rowOff>
    </xdr:from>
    <xdr:to>
      <xdr:col>14</xdr:col>
      <xdr:colOff>923925</xdr:colOff>
      <xdr:row>4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49550" y="142875"/>
          <a:ext cx="1933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2"/>
  <sheetViews>
    <sheetView tabSelected="1" zoomScalePageLayoutView="0" workbookViewId="0" topLeftCell="A1">
      <selection activeCell="D35" sqref="D35"/>
    </sheetView>
  </sheetViews>
  <sheetFormatPr defaultColWidth="11.421875" defaultRowHeight="15" customHeight="1"/>
  <cols>
    <col min="1" max="1" width="1.7109375" style="12" customWidth="1"/>
    <col min="2" max="2" width="10.7109375" style="13" customWidth="1"/>
    <col min="3" max="3" width="50.57421875" style="12" customWidth="1"/>
    <col min="4" max="15" width="16.7109375" style="12" customWidth="1"/>
    <col min="16" max="16384" width="11.421875" style="12" customWidth="1"/>
  </cols>
  <sheetData>
    <row r="1" ht="9.75" customHeight="1"/>
    <row r="2" spans="5:6" ht="18" customHeight="1">
      <c r="E2" s="1"/>
      <c r="F2" s="1"/>
    </row>
    <row r="3" spans="2:15" ht="15" customHeight="1"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2:15" ht="15" customHeight="1">
      <c r="B4" s="27" t="s">
        <v>455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6" ht="9.75" customHeight="1"/>
    <row r="7" spans="2:15" s="14" customFormat="1" ht="30" customHeight="1">
      <c r="B7" s="28" t="s">
        <v>1</v>
      </c>
      <c r="C7" s="29"/>
      <c r="D7" s="23" t="s">
        <v>2</v>
      </c>
      <c r="E7" s="23" t="s">
        <v>3</v>
      </c>
      <c r="F7" s="23"/>
      <c r="G7" s="23" t="s">
        <v>4</v>
      </c>
      <c r="H7" s="25" t="s">
        <v>5</v>
      </c>
      <c r="I7" s="25" t="s">
        <v>6</v>
      </c>
      <c r="J7" s="25" t="s">
        <v>7</v>
      </c>
      <c r="K7" s="25" t="s">
        <v>8</v>
      </c>
      <c r="L7" s="25" t="s">
        <v>9</v>
      </c>
      <c r="M7" s="25" t="s">
        <v>10</v>
      </c>
      <c r="N7" s="25" t="s">
        <v>11</v>
      </c>
      <c r="O7" s="25" t="s">
        <v>12</v>
      </c>
    </row>
    <row r="8" spans="2:15" s="14" customFormat="1" ht="19.5" customHeight="1">
      <c r="B8" s="28"/>
      <c r="C8" s="29"/>
      <c r="D8" s="24"/>
      <c r="E8" s="11" t="s">
        <v>13</v>
      </c>
      <c r="F8" s="11" t="s">
        <v>14</v>
      </c>
      <c r="G8" s="24"/>
      <c r="H8" s="25"/>
      <c r="I8" s="25"/>
      <c r="J8" s="25"/>
      <c r="K8" s="25"/>
      <c r="L8" s="25"/>
      <c r="M8" s="25"/>
      <c r="N8" s="25"/>
      <c r="O8" s="25"/>
    </row>
    <row r="9" spans="4:15" s="13" customFormat="1" ht="15" customHeight="1" hidden="1">
      <c r="D9" s="2" t="s">
        <v>15</v>
      </c>
      <c r="E9" s="2" t="s">
        <v>16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25</v>
      </c>
    </row>
    <row r="10" spans="4:14" s="13" customFormat="1" ht="15" customHeight="1" hidden="1">
      <c r="D10" s="13" t="s">
        <v>26</v>
      </c>
      <c r="E10" s="13" t="s">
        <v>27</v>
      </c>
      <c r="F10" s="13" t="s">
        <v>27</v>
      </c>
      <c r="H10" s="13" t="s">
        <v>28</v>
      </c>
      <c r="J10" s="13" t="s">
        <v>29</v>
      </c>
      <c r="M10" s="13" t="s">
        <v>30</v>
      </c>
      <c r="N10" s="13" t="s">
        <v>31</v>
      </c>
    </row>
    <row r="11" s="13" customFormat="1" ht="9.75" customHeight="1"/>
    <row r="12" spans="2:15" ht="15" customHeight="1">
      <c r="B12" s="3" t="s">
        <v>32</v>
      </c>
      <c r="C12" s="4" t="s">
        <v>33</v>
      </c>
      <c r="D12" s="15"/>
      <c r="E12" s="15"/>
      <c r="F12" s="15"/>
      <c r="G12" s="15"/>
      <c r="H12" s="15"/>
      <c r="I12" s="15"/>
      <c r="J12" s="16"/>
      <c r="K12" s="16"/>
      <c r="L12" s="16"/>
      <c r="M12" s="16"/>
      <c r="N12" s="16"/>
      <c r="O12" s="16"/>
    </row>
    <row r="13" spans="4:15" ht="15" customHeight="1"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  <c r="O13" s="16"/>
    </row>
    <row r="14" spans="2:15" ht="15" customHeight="1">
      <c r="B14" s="5" t="s">
        <v>34</v>
      </c>
      <c r="C14" s="6" t="s">
        <v>35</v>
      </c>
      <c r="D14" s="7">
        <f aca="true" t="shared" si="0" ref="D14:O14">SUBTOTAL(9,D15:D16)</f>
        <v>102334977</v>
      </c>
      <c r="E14" s="7">
        <f t="shared" si="0"/>
        <v>107589198.42999999</v>
      </c>
      <c r="F14" s="7">
        <f t="shared" si="0"/>
        <v>106752704.71</v>
      </c>
      <c r="G14" s="7">
        <f t="shared" si="0"/>
        <v>101498483.28</v>
      </c>
      <c r="H14" s="7">
        <f t="shared" si="0"/>
        <v>101498483.28</v>
      </c>
      <c r="I14" s="7">
        <f t="shared" si="0"/>
        <v>0</v>
      </c>
      <c r="J14" s="7">
        <f t="shared" si="0"/>
        <v>82365537.7</v>
      </c>
      <c r="K14" s="7">
        <f t="shared" si="0"/>
        <v>19132945.58</v>
      </c>
      <c r="L14" s="7">
        <f t="shared" si="0"/>
        <v>19132945.58</v>
      </c>
      <c r="M14" s="7">
        <f t="shared" si="0"/>
        <v>82360360.9</v>
      </c>
      <c r="N14" s="7">
        <f t="shared" si="0"/>
        <v>82295989.41000001</v>
      </c>
      <c r="O14" s="7">
        <f t="shared" si="0"/>
        <v>69548.28999999166</v>
      </c>
    </row>
    <row r="15" spans="2:15" ht="15" customHeight="1">
      <c r="B15" s="17" t="s">
        <v>36</v>
      </c>
      <c r="C15" s="18" t="s">
        <v>37</v>
      </c>
      <c r="D15" s="19">
        <v>102334977</v>
      </c>
      <c r="E15" s="19">
        <v>107589198.42999999</v>
      </c>
      <c r="F15" s="19">
        <v>106752704.71</v>
      </c>
      <c r="G15" s="19">
        <f>D15-E15+F15</f>
        <v>101498483.28</v>
      </c>
      <c r="H15" s="19">
        <v>101498483.28</v>
      </c>
      <c r="I15" s="19">
        <f>G15-H15</f>
        <v>0</v>
      </c>
      <c r="J15" s="19">
        <v>82365537.7</v>
      </c>
      <c r="K15" s="20">
        <f>H15-J15</f>
        <v>19132945.58</v>
      </c>
      <c r="L15" s="20">
        <f>G15-J15</f>
        <v>19132945.58</v>
      </c>
      <c r="M15" s="19">
        <v>82360360.9</v>
      </c>
      <c r="N15" s="19">
        <v>82295989.41000001</v>
      </c>
      <c r="O15" s="20">
        <f>J15-N15</f>
        <v>69548.28999999166</v>
      </c>
    </row>
    <row r="16" spans="2:15" ht="4.5" customHeight="1">
      <c r="B16" s="21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2:15" ht="15" customHeight="1">
      <c r="B17" s="5" t="s">
        <v>38</v>
      </c>
      <c r="C17" s="6" t="s">
        <v>39</v>
      </c>
      <c r="D17" s="7">
        <f aca="true" t="shared" si="1" ref="D17:O17">SUBTOTAL(9,D18:D19)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</row>
    <row r="18" spans="2:15" ht="15" customHeight="1">
      <c r="B18" s="17" t="s">
        <v>40</v>
      </c>
      <c r="C18" s="18" t="s">
        <v>41</v>
      </c>
      <c r="D18" s="19">
        <v>0</v>
      </c>
      <c r="E18" s="19">
        <v>0</v>
      </c>
      <c r="F18" s="19">
        <v>0</v>
      </c>
      <c r="G18" s="19">
        <f>D18-E18+F18</f>
        <v>0</v>
      </c>
      <c r="H18" s="19">
        <v>0</v>
      </c>
      <c r="I18" s="19">
        <f>G18-H18</f>
        <v>0</v>
      </c>
      <c r="J18" s="19">
        <v>0</v>
      </c>
      <c r="K18" s="20">
        <f>H18-J18</f>
        <v>0</v>
      </c>
      <c r="L18" s="20">
        <f>G18-J18</f>
        <v>0</v>
      </c>
      <c r="M18" s="19">
        <v>0</v>
      </c>
      <c r="N18" s="19">
        <v>0</v>
      </c>
      <c r="O18" s="20">
        <f>J18-N18</f>
        <v>0</v>
      </c>
    </row>
    <row r="19" spans="2:15" ht="4.5" customHeight="1">
      <c r="B19" s="21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2:15" ht="15" customHeight="1">
      <c r="B20" s="5" t="s">
        <v>42</v>
      </c>
      <c r="C20" s="6" t="s">
        <v>43</v>
      </c>
      <c r="D20" s="7">
        <f aca="true" t="shared" si="2" ref="D20:O20">SUBTOTAL(9,D21:D24)</f>
        <v>19908027</v>
      </c>
      <c r="E20" s="7">
        <f t="shared" si="2"/>
        <v>22792101.38</v>
      </c>
      <c r="F20" s="7">
        <f t="shared" si="2"/>
        <v>22948252.97</v>
      </c>
      <c r="G20" s="7">
        <f t="shared" si="2"/>
        <v>20064178.59</v>
      </c>
      <c r="H20" s="7">
        <f t="shared" si="2"/>
        <v>20064178.59</v>
      </c>
      <c r="I20" s="7">
        <f t="shared" si="2"/>
        <v>0</v>
      </c>
      <c r="J20" s="7">
        <f t="shared" si="2"/>
        <v>15980603.17</v>
      </c>
      <c r="K20" s="7">
        <f t="shared" si="2"/>
        <v>4083575.419999999</v>
      </c>
      <c r="L20" s="7">
        <f t="shared" si="2"/>
        <v>4083575.42</v>
      </c>
      <c r="M20" s="7">
        <f t="shared" si="2"/>
        <v>3357043.75</v>
      </c>
      <c r="N20" s="7">
        <f t="shared" si="2"/>
        <v>3268689.0900000003</v>
      </c>
      <c r="O20" s="7">
        <f t="shared" si="2"/>
        <v>12711914.079999998</v>
      </c>
    </row>
    <row r="21" spans="2:15" ht="15" customHeight="1">
      <c r="B21" s="17" t="s">
        <v>44</v>
      </c>
      <c r="C21" s="18" t="s">
        <v>45</v>
      </c>
      <c r="D21" s="19">
        <v>1415527</v>
      </c>
      <c r="E21" s="19">
        <v>1702891.0599999998</v>
      </c>
      <c r="F21" s="19">
        <v>1984048.38</v>
      </c>
      <c r="G21" s="19">
        <f>D21-E21+F21</f>
        <v>1696684.32</v>
      </c>
      <c r="H21" s="19">
        <v>1696684.3199999996</v>
      </c>
      <c r="I21" s="19">
        <f>G21-H21</f>
        <v>0</v>
      </c>
      <c r="J21" s="19">
        <v>1354469.41</v>
      </c>
      <c r="K21" s="20">
        <f>H21-J21</f>
        <v>342214.9099999997</v>
      </c>
      <c r="L21" s="20">
        <f>G21-J21</f>
        <v>342214.91000000015</v>
      </c>
      <c r="M21" s="19">
        <v>1354469.41</v>
      </c>
      <c r="N21" s="19">
        <v>1352580.1</v>
      </c>
      <c r="O21" s="20">
        <f>J21-N21</f>
        <v>1889.309999999823</v>
      </c>
    </row>
    <row r="22" spans="2:15" ht="15" customHeight="1">
      <c r="B22" s="17" t="s">
        <v>46</v>
      </c>
      <c r="C22" s="18" t="s">
        <v>47</v>
      </c>
      <c r="D22" s="19">
        <v>1940500</v>
      </c>
      <c r="E22" s="19">
        <v>2238993.1</v>
      </c>
      <c r="F22" s="19">
        <v>2227248.92</v>
      </c>
      <c r="G22" s="19">
        <f>D22-E22+F22</f>
        <v>1928755.8199999998</v>
      </c>
      <c r="H22" s="19">
        <v>1928755.8199999998</v>
      </c>
      <c r="I22" s="19">
        <f>G22-H22</f>
        <v>0</v>
      </c>
      <c r="J22" s="19">
        <v>1685575.6400000004</v>
      </c>
      <c r="K22" s="20">
        <f>H22-J22</f>
        <v>243180.17999999947</v>
      </c>
      <c r="L22" s="20">
        <f>G22-J22</f>
        <v>243180.17999999947</v>
      </c>
      <c r="M22" s="19">
        <v>1685575.6400000001</v>
      </c>
      <c r="N22" s="19">
        <v>1680377.3600000003</v>
      </c>
      <c r="O22" s="20">
        <f>J22-N22</f>
        <v>5198.280000000028</v>
      </c>
    </row>
    <row r="23" spans="2:15" ht="15" customHeight="1">
      <c r="B23" s="17" t="s">
        <v>48</v>
      </c>
      <c r="C23" s="18" t="s">
        <v>49</v>
      </c>
      <c r="D23" s="19">
        <v>16552000</v>
      </c>
      <c r="E23" s="19">
        <v>18850217.22</v>
      </c>
      <c r="F23" s="19">
        <v>18736955.669999998</v>
      </c>
      <c r="G23" s="19">
        <f>D23-E23+F23</f>
        <v>16438738.45</v>
      </c>
      <c r="H23" s="19">
        <v>16438738.45</v>
      </c>
      <c r="I23" s="19">
        <f>G23-H23</f>
        <v>0</v>
      </c>
      <c r="J23" s="19">
        <v>12940558.12</v>
      </c>
      <c r="K23" s="20">
        <f>H23-J23</f>
        <v>3498180.33</v>
      </c>
      <c r="L23" s="20">
        <f>G23-J23</f>
        <v>3498180.33</v>
      </c>
      <c r="M23" s="19">
        <v>316998.7</v>
      </c>
      <c r="N23" s="19">
        <v>235731.63000000003</v>
      </c>
      <c r="O23" s="20">
        <f>J23-N23</f>
        <v>12704826.489999998</v>
      </c>
    </row>
    <row r="24" spans="2:15" ht="4.5" customHeight="1">
      <c r="B24" s="21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2:15" ht="15" customHeight="1">
      <c r="B25" s="5" t="s">
        <v>50</v>
      </c>
      <c r="C25" s="6" t="s">
        <v>51</v>
      </c>
      <c r="D25" s="7">
        <f aca="true" t="shared" si="3" ref="D25:O25">SUBTOTAL(9,D26:D31)</f>
        <v>30801436</v>
      </c>
      <c r="E25" s="7">
        <f t="shared" si="3"/>
        <v>32738683.980000008</v>
      </c>
      <c r="F25" s="7">
        <f t="shared" si="3"/>
        <v>32103525.409999996</v>
      </c>
      <c r="G25" s="7">
        <f t="shared" si="3"/>
        <v>30166277.429999992</v>
      </c>
      <c r="H25" s="7">
        <f t="shared" si="3"/>
        <v>30166277.430000007</v>
      </c>
      <c r="I25" s="7">
        <f t="shared" si="3"/>
        <v>0</v>
      </c>
      <c r="J25" s="7">
        <f t="shared" si="3"/>
        <v>24307023.12</v>
      </c>
      <c r="K25" s="7">
        <f t="shared" si="3"/>
        <v>5859254.310000005</v>
      </c>
      <c r="L25" s="7">
        <f t="shared" si="3"/>
        <v>5859254.309999991</v>
      </c>
      <c r="M25" s="7">
        <f t="shared" si="3"/>
        <v>23860071.96</v>
      </c>
      <c r="N25" s="7">
        <f t="shared" si="3"/>
        <v>23860071.96</v>
      </c>
      <c r="O25" s="7">
        <f t="shared" si="3"/>
        <v>446951.1600000006</v>
      </c>
    </row>
    <row r="26" spans="2:15" ht="15" customHeight="1">
      <c r="B26" s="17" t="s">
        <v>52</v>
      </c>
      <c r="C26" s="18" t="s">
        <v>53</v>
      </c>
      <c r="D26" s="19">
        <v>5536244</v>
      </c>
      <c r="E26" s="19">
        <v>6326181.920000001</v>
      </c>
      <c r="F26" s="19">
        <v>6304644.87</v>
      </c>
      <c r="G26" s="19">
        <f>D26-E26+F26</f>
        <v>5514706.949999999</v>
      </c>
      <c r="H26" s="19">
        <v>5514706.950000001</v>
      </c>
      <c r="I26" s="19">
        <f>G26-H26</f>
        <v>0</v>
      </c>
      <c r="J26" s="19">
        <v>4435332.489999999</v>
      </c>
      <c r="K26" s="20">
        <f>H26-J26</f>
        <v>1079374.4600000018</v>
      </c>
      <c r="L26" s="20">
        <f>G26-J26</f>
        <v>1079374.46</v>
      </c>
      <c r="M26" s="19">
        <v>3988863.0800000005</v>
      </c>
      <c r="N26" s="19">
        <v>3988863.08</v>
      </c>
      <c r="O26" s="20">
        <f>J26-N26</f>
        <v>446469.4099999992</v>
      </c>
    </row>
    <row r="27" spans="2:15" ht="15" customHeight="1">
      <c r="B27" s="17" t="s">
        <v>54</v>
      </c>
      <c r="C27" s="18" t="s">
        <v>55</v>
      </c>
      <c r="D27" s="19">
        <v>3256712</v>
      </c>
      <c r="E27" s="19">
        <v>3315120.4299999997</v>
      </c>
      <c r="F27" s="19">
        <v>3302353.7</v>
      </c>
      <c r="G27" s="19">
        <f>D27-E27+F27</f>
        <v>3243945.2700000005</v>
      </c>
      <c r="H27" s="19">
        <v>3243945.27</v>
      </c>
      <c r="I27" s="19">
        <f>G27-H27</f>
        <v>0</v>
      </c>
      <c r="J27" s="19">
        <v>2621644.9099999997</v>
      </c>
      <c r="K27" s="20">
        <f>H27-J27</f>
        <v>622300.3600000003</v>
      </c>
      <c r="L27" s="20">
        <f>G27-J27</f>
        <v>622300.3600000008</v>
      </c>
      <c r="M27" s="19">
        <v>2621574.41</v>
      </c>
      <c r="N27" s="19">
        <v>2621574.41</v>
      </c>
      <c r="O27" s="20">
        <f>J27-N27</f>
        <v>70.49999999953434</v>
      </c>
    </row>
    <row r="28" spans="2:15" ht="15" customHeight="1">
      <c r="B28" s="17" t="s">
        <v>56</v>
      </c>
      <c r="C28" s="18" t="s">
        <v>57</v>
      </c>
      <c r="D28" s="19">
        <v>19535293</v>
      </c>
      <c r="E28" s="19">
        <v>20531697.550000004</v>
      </c>
      <c r="F28" s="19">
        <v>19919418.58</v>
      </c>
      <c r="G28" s="19">
        <f>D28-E28+F28</f>
        <v>18923014.029999994</v>
      </c>
      <c r="H28" s="19">
        <v>18923014.030000005</v>
      </c>
      <c r="I28" s="19">
        <f>G28-H28</f>
        <v>0</v>
      </c>
      <c r="J28" s="19">
        <v>15292928.580000002</v>
      </c>
      <c r="K28" s="20">
        <f>H28-J28</f>
        <v>3630085.450000003</v>
      </c>
      <c r="L28" s="20">
        <f>G28-J28</f>
        <v>3630085.449999992</v>
      </c>
      <c r="M28" s="19">
        <v>15292517.33</v>
      </c>
      <c r="N28" s="19">
        <v>15292517.33</v>
      </c>
      <c r="O28" s="20">
        <f>J28-N28</f>
        <v>411.25000000186265</v>
      </c>
    </row>
    <row r="29" spans="2:15" ht="15" customHeight="1">
      <c r="B29" s="17" t="s">
        <v>58</v>
      </c>
      <c r="C29" s="18" t="s">
        <v>59</v>
      </c>
      <c r="D29" s="19">
        <v>2171141</v>
      </c>
      <c r="E29" s="19">
        <v>2263638.0800000005</v>
      </c>
      <c r="F29" s="19">
        <v>2255127.26</v>
      </c>
      <c r="G29" s="19">
        <f>D29-E29+F29</f>
        <v>2162630.1799999992</v>
      </c>
      <c r="H29" s="19">
        <v>2162630.1799999997</v>
      </c>
      <c r="I29" s="19">
        <f>G29-H29</f>
        <v>0</v>
      </c>
      <c r="J29" s="19">
        <v>1742463.1399999997</v>
      </c>
      <c r="K29" s="20">
        <f>H29-J29</f>
        <v>420167.04000000004</v>
      </c>
      <c r="L29" s="20">
        <f>G29-J29</f>
        <v>420167.0399999996</v>
      </c>
      <c r="M29" s="19">
        <v>1742463.14</v>
      </c>
      <c r="N29" s="19">
        <v>1742463.1399999997</v>
      </c>
      <c r="O29" s="20">
        <f>J29-N29</f>
        <v>0</v>
      </c>
    </row>
    <row r="30" spans="2:15" ht="15" customHeight="1">
      <c r="B30" s="17" t="s">
        <v>60</v>
      </c>
      <c r="C30" s="18" t="s">
        <v>61</v>
      </c>
      <c r="D30" s="19">
        <v>302046</v>
      </c>
      <c r="E30" s="19">
        <v>302046</v>
      </c>
      <c r="F30" s="19">
        <v>321981</v>
      </c>
      <c r="G30" s="19">
        <f>D30-E30+F30</f>
        <v>321981</v>
      </c>
      <c r="H30" s="19">
        <v>321981</v>
      </c>
      <c r="I30" s="19">
        <f>G30-H30</f>
        <v>0</v>
      </c>
      <c r="J30" s="19">
        <v>214654</v>
      </c>
      <c r="K30" s="20">
        <f>H30-J30</f>
        <v>107327</v>
      </c>
      <c r="L30" s="20">
        <f>G30-J30</f>
        <v>107327</v>
      </c>
      <c r="M30" s="19">
        <v>214654</v>
      </c>
      <c r="N30" s="19">
        <v>214654</v>
      </c>
      <c r="O30" s="20">
        <f>J30-N30</f>
        <v>0</v>
      </c>
    </row>
    <row r="31" spans="2:15" ht="4.5" customHeight="1">
      <c r="B31" s="21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5" customHeight="1">
      <c r="B32" s="5" t="s">
        <v>62</v>
      </c>
      <c r="C32" s="6" t="s">
        <v>63</v>
      </c>
      <c r="D32" s="7">
        <f aca="true" t="shared" si="4" ref="D32:O32">SUBTOTAL(9,D33:D38)</f>
        <v>6233484</v>
      </c>
      <c r="E32" s="7">
        <f t="shared" si="4"/>
        <v>8820416.93</v>
      </c>
      <c r="F32" s="7">
        <f t="shared" si="4"/>
        <v>9797859.84</v>
      </c>
      <c r="G32" s="7">
        <f t="shared" si="4"/>
        <v>7210926.909999998</v>
      </c>
      <c r="H32" s="7">
        <f t="shared" si="4"/>
        <v>7210926.910000001</v>
      </c>
      <c r="I32" s="7">
        <f t="shared" si="4"/>
        <v>0</v>
      </c>
      <c r="J32" s="7">
        <f t="shared" si="4"/>
        <v>5898962.2</v>
      </c>
      <c r="K32" s="7">
        <f t="shared" si="4"/>
        <v>1311964.710000001</v>
      </c>
      <c r="L32" s="7">
        <f t="shared" si="4"/>
        <v>1311964.7099999986</v>
      </c>
      <c r="M32" s="7">
        <f t="shared" si="4"/>
        <v>5898962.2</v>
      </c>
      <c r="N32" s="7">
        <f t="shared" si="4"/>
        <v>5646444.220000001</v>
      </c>
      <c r="O32" s="7">
        <f t="shared" si="4"/>
        <v>252517.97999999998</v>
      </c>
    </row>
    <row r="33" spans="2:15" ht="15" customHeight="1">
      <c r="B33" s="17" t="s">
        <v>64</v>
      </c>
      <c r="C33" s="18" t="s">
        <v>65</v>
      </c>
      <c r="D33" s="19">
        <v>0</v>
      </c>
      <c r="E33" s="19">
        <v>118625.94</v>
      </c>
      <c r="F33" s="19">
        <v>696527.3999999999</v>
      </c>
      <c r="G33" s="19">
        <f>D33-E33+F33</f>
        <v>577901.46</v>
      </c>
      <c r="H33" s="19">
        <v>577901.46</v>
      </c>
      <c r="I33" s="19">
        <f>G33-H33</f>
        <v>0</v>
      </c>
      <c r="J33" s="19">
        <v>577901.46</v>
      </c>
      <c r="K33" s="20">
        <f>H33-J33</f>
        <v>0</v>
      </c>
      <c r="L33" s="20">
        <f>G33-J33</f>
        <v>0</v>
      </c>
      <c r="M33" s="19">
        <v>577901.46</v>
      </c>
      <c r="N33" s="19">
        <v>327470.04000000004</v>
      </c>
      <c r="O33" s="20">
        <f>J33-N33</f>
        <v>250431.41999999993</v>
      </c>
    </row>
    <row r="34" spans="2:15" ht="15" customHeight="1">
      <c r="B34" s="17" t="s">
        <v>66</v>
      </c>
      <c r="C34" s="18" t="s">
        <v>67</v>
      </c>
      <c r="D34" s="19">
        <v>1359819</v>
      </c>
      <c r="E34" s="19">
        <v>1388885.5600000003</v>
      </c>
      <c r="F34" s="19">
        <v>1417973.45</v>
      </c>
      <c r="G34" s="19">
        <f>D34-E34+F34</f>
        <v>1388906.8899999997</v>
      </c>
      <c r="H34" s="19">
        <v>1388906.89</v>
      </c>
      <c r="I34" s="19">
        <f>G34-H34</f>
        <v>0</v>
      </c>
      <c r="J34" s="19">
        <v>1119229.24</v>
      </c>
      <c r="K34" s="20">
        <f>H34-J34</f>
        <v>269677.6499999999</v>
      </c>
      <c r="L34" s="20">
        <f>G34-J34</f>
        <v>269677.6499999997</v>
      </c>
      <c r="M34" s="19">
        <v>1119229.24</v>
      </c>
      <c r="N34" s="19">
        <v>1117142.68</v>
      </c>
      <c r="O34" s="20">
        <f>J34-N34</f>
        <v>2086.560000000056</v>
      </c>
    </row>
    <row r="35" spans="2:15" ht="15" customHeight="1">
      <c r="B35" s="17" t="s">
        <v>68</v>
      </c>
      <c r="C35" s="18" t="s">
        <v>69</v>
      </c>
      <c r="D35" s="19">
        <v>0</v>
      </c>
      <c r="E35" s="19">
        <v>0</v>
      </c>
      <c r="F35" s="19">
        <v>0</v>
      </c>
      <c r="G35" s="19">
        <f>D35-E35+F35</f>
        <v>0</v>
      </c>
      <c r="H35" s="19">
        <v>0</v>
      </c>
      <c r="I35" s="19">
        <f>G35-H35</f>
        <v>0</v>
      </c>
      <c r="J35" s="19">
        <v>0</v>
      </c>
      <c r="K35" s="20">
        <f>H35-J35</f>
        <v>0</v>
      </c>
      <c r="L35" s="20">
        <f>G35-J35</f>
        <v>0</v>
      </c>
      <c r="M35" s="19">
        <v>0</v>
      </c>
      <c r="N35" s="19">
        <v>0</v>
      </c>
      <c r="O35" s="20">
        <f>J35-N35</f>
        <v>0</v>
      </c>
    </row>
    <row r="36" spans="2:15" ht="15" customHeight="1">
      <c r="B36" s="17" t="s">
        <v>70</v>
      </c>
      <c r="C36" s="18" t="s">
        <v>71</v>
      </c>
      <c r="D36" s="19">
        <v>0</v>
      </c>
      <c r="E36" s="19">
        <v>1261.2</v>
      </c>
      <c r="F36" s="19">
        <v>156285.6</v>
      </c>
      <c r="G36" s="19">
        <f>D36-E36+F36</f>
        <v>155024.4</v>
      </c>
      <c r="H36" s="19">
        <v>155024.4</v>
      </c>
      <c r="I36" s="19">
        <f>G36-H36</f>
        <v>0</v>
      </c>
      <c r="J36" s="19">
        <v>92232.48999999999</v>
      </c>
      <c r="K36" s="20">
        <f>H36-J36</f>
        <v>62791.91</v>
      </c>
      <c r="L36" s="20">
        <f>G36-J36</f>
        <v>62791.91</v>
      </c>
      <c r="M36" s="19">
        <v>92232.49</v>
      </c>
      <c r="N36" s="19">
        <v>92232.48999999999</v>
      </c>
      <c r="O36" s="20">
        <f>J36-N36</f>
        <v>0</v>
      </c>
    </row>
    <row r="37" spans="2:15" ht="15" customHeight="1">
      <c r="B37" s="17" t="s">
        <v>72</v>
      </c>
      <c r="C37" s="18" t="s">
        <v>73</v>
      </c>
      <c r="D37" s="19">
        <v>4873665</v>
      </c>
      <c r="E37" s="19">
        <v>7311644.23</v>
      </c>
      <c r="F37" s="19">
        <v>7527073.39</v>
      </c>
      <c r="G37" s="19">
        <f>D37-E37+F37</f>
        <v>5089094.159999999</v>
      </c>
      <c r="H37" s="19">
        <v>5089094.160000001</v>
      </c>
      <c r="I37" s="19">
        <f>G37-H37</f>
        <v>0</v>
      </c>
      <c r="J37" s="19">
        <v>4109599.0100000002</v>
      </c>
      <c r="K37" s="20">
        <f>H37-J37</f>
        <v>979495.1500000008</v>
      </c>
      <c r="L37" s="20">
        <f>G37-J37</f>
        <v>979495.149999999</v>
      </c>
      <c r="M37" s="19">
        <v>4109599.0100000002</v>
      </c>
      <c r="N37" s="19">
        <v>4109599.0100000002</v>
      </c>
      <c r="O37" s="20">
        <f>J37-N37</f>
        <v>0</v>
      </c>
    </row>
    <row r="38" spans="2:15" ht="4.5" customHeight="1">
      <c r="B38" s="21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2:15" ht="15" customHeight="1">
      <c r="B39" s="5" t="s">
        <v>74</v>
      </c>
      <c r="C39" s="6" t="s">
        <v>75</v>
      </c>
      <c r="D39" s="7">
        <f aca="true" t="shared" si="5" ref="D39:O39">SUBTOTAL(9,D40:D41)</f>
        <v>3500000</v>
      </c>
      <c r="E39" s="7">
        <f t="shared" si="5"/>
        <v>171366199.01999998</v>
      </c>
      <c r="F39" s="7">
        <f t="shared" si="5"/>
        <v>167866199.01999998</v>
      </c>
      <c r="G39" s="7">
        <f t="shared" si="5"/>
        <v>0</v>
      </c>
      <c r="H39" s="7">
        <f t="shared" si="5"/>
        <v>0</v>
      </c>
      <c r="I39" s="7">
        <f t="shared" si="5"/>
        <v>0</v>
      </c>
      <c r="J39" s="7">
        <f t="shared" si="5"/>
        <v>0</v>
      </c>
      <c r="K39" s="7">
        <f t="shared" si="5"/>
        <v>0</v>
      </c>
      <c r="L39" s="7">
        <f t="shared" si="5"/>
        <v>0</v>
      </c>
      <c r="M39" s="7">
        <f t="shared" si="5"/>
        <v>0</v>
      </c>
      <c r="N39" s="7">
        <f t="shared" si="5"/>
        <v>0</v>
      </c>
      <c r="O39" s="7">
        <f t="shared" si="5"/>
        <v>0</v>
      </c>
    </row>
    <row r="40" spans="2:15" ht="15" customHeight="1">
      <c r="B40" s="17" t="s">
        <v>76</v>
      </c>
      <c r="C40" s="18" t="s">
        <v>77</v>
      </c>
      <c r="D40" s="19">
        <v>3500000</v>
      </c>
      <c r="E40" s="19">
        <v>171366199.01999998</v>
      </c>
      <c r="F40" s="19">
        <v>167866199.01999998</v>
      </c>
      <c r="G40" s="19">
        <f>D40-E40+F40</f>
        <v>0</v>
      </c>
      <c r="H40" s="19">
        <v>0</v>
      </c>
      <c r="I40" s="19">
        <f>G40-H40</f>
        <v>0</v>
      </c>
      <c r="J40" s="19">
        <v>0</v>
      </c>
      <c r="K40" s="20">
        <f>H40-J40</f>
        <v>0</v>
      </c>
      <c r="L40" s="20">
        <f>G40-J40</f>
        <v>0</v>
      </c>
      <c r="M40" s="19">
        <v>0</v>
      </c>
      <c r="N40" s="19">
        <v>0</v>
      </c>
      <c r="O40" s="20">
        <f>J40-N40</f>
        <v>0</v>
      </c>
    </row>
    <row r="41" spans="2:15" ht="4.5" customHeight="1">
      <c r="B41" s="21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2:15" ht="15" customHeight="1">
      <c r="B42" s="5" t="s">
        <v>78</v>
      </c>
      <c r="C42" s="6" t="s">
        <v>79</v>
      </c>
      <c r="D42" s="7">
        <f aca="true" t="shared" si="6" ref="D42:O42">SUBTOTAL(9,D43:D47)</f>
        <v>15702596</v>
      </c>
      <c r="E42" s="7">
        <f t="shared" si="6"/>
        <v>18467608.009999998</v>
      </c>
      <c r="F42" s="7">
        <f t="shared" si="6"/>
        <v>20643145.799999997</v>
      </c>
      <c r="G42" s="7">
        <f t="shared" si="6"/>
        <v>17878133.79</v>
      </c>
      <c r="H42" s="7">
        <f t="shared" si="6"/>
        <v>17878133.79</v>
      </c>
      <c r="I42" s="7">
        <f t="shared" si="6"/>
        <v>0</v>
      </c>
      <c r="J42" s="7">
        <f t="shared" si="6"/>
        <v>13778911.860000001</v>
      </c>
      <c r="K42" s="7">
        <f t="shared" si="6"/>
        <v>4099221.9299999983</v>
      </c>
      <c r="L42" s="7">
        <f t="shared" si="6"/>
        <v>4099221.9299999983</v>
      </c>
      <c r="M42" s="7">
        <f t="shared" si="6"/>
        <v>13778373.959999999</v>
      </c>
      <c r="N42" s="7">
        <f t="shared" si="6"/>
        <v>13764012.76</v>
      </c>
      <c r="O42" s="7">
        <f t="shared" si="6"/>
        <v>14899.100000000093</v>
      </c>
    </row>
    <row r="43" spans="2:15" ht="15" customHeight="1">
      <c r="B43" s="17" t="s">
        <v>80</v>
      </c>
      <c r="C43" s="18" t="s">
        <v>81</v>
      </c>
      <c r="D43" s="19">
        <v>6430248</v>
      </c>
      <c r="E43" s="19">
        <v>6826228.34</v>
      </c>
      <c r="F43" s="19">
        <v>6578644.34</v>
      </c>
      <c r="G43" s="19">
        <f>D43-E43+F43</f>
        <v>6182664</v>
      </c>
      <c r="H43" s="19">
        <v>6182664</v>
      </c>
      <c r="I43" s="19">
        <f>G43-H43</f>
        <v>0</v>
      </c>
      <c r="J43" s="19">
        <v>5033117.850000001</v>
      </c>
      <c r="K43" s="20">
        <f>H43-J43</f>
        <v>1149546.1499999994</v>
      </c>
      <c r="L43" s="20">
        <f>G43-J43</f>
        <v>1149546.1499999994</v>
      </c>
      <c r="M43" s="19">
        <v>5032783.65</v>
      </c>
      <c r="N43" s="19">
        <v>5029653.65</v>
      </c>
      <c r="O43" s="20">
        <f>J43-N43</f>
        <v>3464.2000000001863</v>
      </c>
    </row>
    <row r="44" spans="2:15" ht="15" customHeight="1">
      <c r="B44" s="17" t="s">
        <v>82</v>
      </c>
      <c r="C44" s="18" t="s">
        <v>83</v>
      </c>
      <c r="D44" s="19">
        <v>4187088</v>
      </c>
      <c r="E44" s="19">
        <v>4410414.8</v>
      </c>
      <c r="F44" s="19">
        <v>4268070.76</v>
      </c>
      <c r="G44" s="19">
        <f>D44-E44+F44</f>
        <v>4044743.96</v>
      </c>
      <c r="H44" s="19">
        <v>4044743.96</v>
      </c>
      <c r="I44" s="19">
        <f>G44-H44</f>
        <v>0</v>
      </c>
      <c r="J44" s="19">
        <v>3288654.4700000007</v>
      </c>
      <c r="K44" s="20">
        <f>H44-J44</f>
        <v>756089.4899999993</v>
      </c>
      <c r="L44" s="20">
        <f>G44-J44</f>
        <v>756089.4899999993</v>
      </c>
      <c r="M44" s="19">
        <v>3288450.77</v>
      </c>
      <c r="N44" s="19">
        <v>3286460.7700000005</v>
      </c>
      <c r="O44" s="20">
        <f>J44-N44</f>
        <v>2193.7000000001863</v>
      </c>
    </row>
    <row r="45" spans="2:15" ht="15" customHeight="1">
      <c r="B45" s="17" t="s">
        <v>84</v>
      </c>
      <c r="C45" s="18" t="s">
        <v>85</v>
      </c>
      <c r="D45" s="19">
        <v>4070899</v>
      </c>
      <c r="E45" s="19">
        <v>4090924.77</v>
      </c>
      <c r="F45" s="19">
        <v>4897812.8100000005</v>
      </c>
      <c r="G45" s="19">
        <f>D45-E45+F45</f>
        <v>4877787.040000001</v>
      </c>
      <c r="H45" s="19">
        <v>4877787.04</v>
      </c>
      <c r="I45" s="19">
        <f>G45-H45</f>
        <v>0</v>
      </c>
      <c r="J45" s="19">
        <v>4295672.760000001</v>
      </c>
      <c r="K45" s="20">
        <f>H45-J45</f>
        <v>582114.2799999993</v>
      </c>
      <c r="L45" s="20">
        <f>G45-J45</f>
        <v>582114.2800000003</v>
      </c>
      <c r="M45" s="19">
        <v>4295672.76</v>
      </c>
      <c r="N45" s="19">
        <v>4295672.76</v>
      </c>
      <c r="O45" s="20">
        <f>J45-N45</f>
        <v>0</v>
      </c>
    </row>
    <row r="46" spans="2:15" ht="15" customHeight="1">
      <c r="B46" s="17" t="s">
        <v>86</v>
      </c>
      <c r="C46" s="18" t="s">
        <v>87</v>
      </c>
      <c r="D46" s="19">
        <v>1014361</v>
      </c>
      <c r="E46" s="19">
        <v>3140040.0999999996</v>
      </c>
      <c r="F46" s="19">
        <v>4898617.889999999</v>
      </c>
      <c r="G46" s="19">
        <f>D46-E46+F46</f>
        <v>2772938.789999999</v>
      </c>
      <c r="H46" s="19">
        <v>2772938.79</v>
      </c>
      <c r="I46" s="19">
        <f>G46-H46</f>
        <v>0</v>
      </c>
      <c r="J46" s="19">
        <v>1161466.7799999998</v>
      </c>
      <c r="K46" s="20">
        <f>H46-J46</f>
        <v>1611472.0100000002</v>
      </c>
      <c r="L46" s="20">
        <f>G46-J46</f>
        <v>1611472.0099999993</v>
      </c>
      <c r="M46" s="19">
        <v>1161466.78</v>
      </c>
      <c r="N46" s="19">
        <v>1152225.58</v>
      </c>
      <c r="O46" s="20">
        <f>J46-N46</f>
        <v>9241.19999999972</v>
      </c>
    </row>
    <row r="47" spans="4:15" ht="4.5" customHeight="1"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2:15" ht="30" customHeight="1">
      <c r="B48" s="5" t="s">
        <v>88</v>
      </c>
      <c r="C48" s="6" t="s">
        <v>89</v>
      </c>
      <c r="D48" s="7">
        <f aca="true" t="shared" si="7" ref="D48:O48">SUBTOTAL(9,D49:D49)</f>
        <v>0</v>
      </c>
      <c r="E48" s="7">
        <f t="shared" si="7"/>
        <v>0</v>
      </c>
      <c r="F48" s="7">
        <f t="shared" si="7"/>
        <v>0</v>
      </c>
      <c r="G48" s="7">
        <f t="shared" si="7"/>
        <v>0</v>
      </c>
      <c r="H48" s="7">
        <f t="shared" si="7"/>
        <v>0</v>
      </c>
      <c r="I48" s="7">
        <f t="shared" si="7"/>
        <v>0</v>
      </c>
      <c r="J48" s="7">
        <f t="shared" si="7"/>
        <v>0</v>
      </c>
      <c r="K48" s="7">
        <f t="shared" si="7"/>
        <v>0</v>
      </c>
      <c r="L48" s="7">
        <f t="shared" si="7"/>
        <v>0</v>
      </c>
      <c r="M48" s="7">
        <f t="shared" si="7"/>
        <v>0</v>
      </c>
      <c r="N48" s="7">
        <f t="shared" si="7"/>
        <v>0</v>
      </c>
      <c r="O48" s="7">
        <f t="shared" si="7"/>
        <v>0</v>
      </c>
    </row>
    <row r="49" spans="4:15" ht="4.5" customHeight="1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 ht="15" customHeight="1">
      <c r="B50" s="22" t="str">
        <f>"TOTAL CAPITULO "&amp;B12&amp;":"</f>
        <v>TOTAL CAPITULO 1000:</v>
      </c>
      <c r="C50" s="22"/>
      <c r="D50" s="8">
        <f aca="true" t="shared" si="8" ref="D50:O50">SUBTOTAL(9,D14:D49)</f>
        <v>178480520</v>
      </c>
      <c r="E50" s="8">
        <f t="shared" si="8"/>
        <v>361774207.75</v>
      </c>
      <c r="F50" s="8">
        <f t="shared" si="8"/>
        <v>360111687.7499999</v>
      </c>
      <c r="G50" s="8">
        <f t="shared" si="8"/>
        <v>176817999.99999997</v>
      </c>
      <c r="H50" s="8">
        <f t="shared" si="8"/>
        <v>176818000</v>
      </c>
      <c r="I50" s="8">
        <f t="shared" si="8"/>
        <v>0</v>
      </c>
      <c r="J50" s="8">
        <f t="shared" si="8"/>
        <v>142331038.04999998</v>
      </c>
      <c r="K50" s="8">
        <f t="shared" si="8"/>
        <v>34486961.949999996</v>
      </c>
      <c r="L50" s="8">
        <f t="shared" si="8"/>
        <v>34486961.94999999</v>
      </c>
      <c r="M50" s="8">
        <f t="shared" si="8"/>
        <v>129254812.77</v>
      </c>
      <c r="N50" s="8">
        <f t="shared" si="8"/>
        <v>128835207.44000001</v>
      </c>
      <c r="O50" s="8">
        <f t="shared" si="8"/>
        <v>13495830.609999992</v>
      </c>
    </row>
    <row r="51" spans="4:15" ht="15" customHeight="1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ht="15" customHeight="1">
      <c r="B52" s="3" t="s">
        <v>90</v>
      </c>
      <c r="C52" s="4" t="s">
        <v>91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4:15" ht="15" customHeight="1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2:15" ht="25.5">
      <c r="B54" s="5" t="s">
        <v>92</v>
      </c>
      <c r="C54" s="6" t="s">
        <v>93</v>
      </c>
      <c r="D54" s="7">
        <f aca="true" t="shared" si="9" ref="D54:O54">SUBTOTAL(9,D55:D62)</f>
        <v>2239500</v>
      </c>
      <c r="E54" s="7">
        <f t="shared" si="9"/>
        <v>2726683.34</v>
      </c>
      <c r="F54" s="7">
        <f t="shared" si="9"/>
        <v>2764661.34</v>
      </c>
      <c r="G54" s="7">
        <f t="shared" si="9"/>
        <v>2277478</v>
      </c>
      <c r="H54" s="7">
        <f t="shared" si="9"/>
        <v>2012990.29</v>
      </c>
      <c r="I54" s="7">
        <f t="shared" si="9"/>
        <v>264487.7100000001</v>
      </c>
      <c r="J54" s="7">
        <f t="shared" si="9"/>
        <v>1981216.01</v>
      </c>
      <c r="K54" s="7">
        <f t="shared" si="9"/>
        <v>31774.28</v>
      </c>
      <c r="L54" s="7">
        <f t="shared" si="9"/>
        <v>296261.99</v>
      </c>
      <c r="M54" s="7">
        <f t="shared" si="9"/>
        <v>1981216.01</v>
      </c>
      <c r="N54" s="7">
        <f t="shared" si="9"/>
        <v>1981216.01</v>
      </c>
      <c r="O54" s="7">
        <f t="shared" si="9"/>
        <v>0</v>
      </c>
    </row>
    <row r="55" spans="2:15" ht="15" customHeight="1">
      <c r="B55" s="17" t="s">
        <v>94</v>
      </c>
      <c r="C55" s="18" t="s">
        <v>95</v>
      </c>
      <c r="D55" s="19">
        <v>541000</v>
      </c>
      <c r="E55" s="19">
        <v>542336.21</v>
      </c>
      <c r="F55" s="19">
        <v>580314.21</v>
      </c>
      <c r="G55" s="19">
        <f aca="true" t="shared" si="10" ref="G55:G61">D55-E55+F55</f>
        <v>578978</v>
      </c>
      <c r="H55" s="19">
        <v>548238.6499999999</v>
      </c>
      <c r="I55" s="19">
        <f aca="true" t="shared" si="11" ref="I55:I61">G55-H55</f>
        <v>30739.350000000093</v>
      </c>
      <c r="J55" s="19">
        <v>548238.65</v>
      </c>
      <c r="K55" s="20">
        <f aca="true" t="shared" si="12" ref="K55:K61">H55-J55</f>
        <v>0</v>
      </c>
      <c r="L55" s="20">
        <f aca="true" t="shared" si="13" ref="L55:L61">G55-J55</f>
        <v>30739.349999999977</v>
      </c>
      <c r="M55" s="19">
        <v>548238.65</v>
      </c>
      <c r="N55" s="19">
        <v>548238.65</v>
      </c>
      <c r="O55" s="20">
        <f aca="true" t="shared" si="14" ref="O55:O61">J55-N55</f>
        <v>0</v>
      </c>
    </row>
    <row r="56" spans="2:15" ht="15" customHeight="1">
      <c r="B56" s="17" t="s">
        <v>96</v>
      </c>
      <c r="C56" s="18" t="s">
        <v>97</v>
      </c>
      <c r="D56" s="19">
        <v>70500</v>
      </c>
      <c r="E56" s="19">
        <v>96074.65</v>
      </c>
      <c r="F56" s="19">
        <v>96074.65</v>
      </c>
      <c r="G56" s="19">
        <f t="shared" si="10"/>
        <v>70500</v>
      </c>
      <c r="H56" s="19">
        <v>59192.05</v>
      </c>
      <c r="I56" s="19">
        <f t="shared" si="11"/>
        <v>11307.949999999997</v>
      </c>
      <c r="J56" s="19">
        <v>59192.05</v>
      </c>
      <c r="K56" s="20">
        <f t="shared" si="12"/>
        <v>0</v>
      </c>
      <c r="L56" s="20">
        <f t="shared" si="13"/>
        <v>11307.949999999997</v>
      </c>
      <c r="M56" s="19">
        <v>59192.05</v>
      </c>
      <c r="N56" s="19">
        <v>59192.05</v>
      </c>
      <c r="O56" s="20">
        <f t="shared" si="14"/>
        <v>0</v>
      </c>
    </row>
    <row r="57" spans="2:15" ht="15" customHeight="1">
      <c r="B57" s="17" t="s">
        <v>98</v>
      </c>
      <c r="C57" s="18" t="s">
        <v>99</v>
      </c>
      <c r="D57" s="19">
        <v>6000</v>
      </c>
      <c r="E57" s="19">
        <v>5000</v>
      </c>
      <c r="F57" s="19">
        <v>5000</v>
      </c>
      <c r="G57" s="19">
        <f t="shared" si="10"/>
        <v>6000</v>
      </c>
      <c r="H57" s="19">
        <v>0</v>
      </c>
      <c r="I57" s="19">
        <f t="shared" si="11"/>
        <v>6000</v>
      </c>
      <c r="J57" s="19">
        <v>0</v>
      </c>
      <c r="K57" s="20">
        <f t="shared" si="12"/>
        <v>0</v>
      </c>
      <c r="L57" s="20">
        <f t="shared" si="13"/>
        <v>6000</v>
      </c>
      <c r="M57" s="19">
        <v>0</v>
      </c>
      <c r="N57" s="19">
        <v>0</v>
      </c>
      <c r="O57" s="20">
        <f t="shared" si="14"/>
        <v>0</v>
      </c>
    </row>
    <row r="58" spans="2:15" ht="15" customHeight="1">
      <c r="B58" s="17" t="s">
        <v>100</v>
      </c>
      <c r="C58" s="18" t="s">
        <v>101</v>
      </c>
      <c r="D58" s="19">
        <v>1298000</v>
      </c>
      <c r="E58" s="19">
        <v>1659000</v>
      </c>
      <c r="F58" s="19">
        <v>1659000</v>
      </c>
      <c r="G58" s="19">
        <f t="shared" si="10"/>
        <v>1298000</v>
      </c>
      <c r="H58" s="19">
        <v>1154002.25</v>
      </c>
      <c r="I58" s="19">
        <f t="shared" si="11"/>
        <v>143997.75</v>
      </c>
      <c r="J58" s="19">
        <v>1149497.97</v>
      </c>
      <c r="K58" s="20">
        <f t="shared" si="12"/>
        <v>4504.280000000028</v>
      </c>
      <c r="L58" s="20">
        <f t="shared" si="13"/>
        <v>148502.03000000003</v>
      </c>
      <c r="M58" s="19">
        <v>1149497.97</v>
      </c>
      <c r="N58" s="19">
        <v>1149497.97</v>
      </c>
      <c r="O58" s="20">
        <f t="shared" si="14"/>
        <v>0</v>
      </c>
    </row>
    <row r="59" spans="2:15" ht="15" customHeight="1">
      <c r="B59" s="17" t="s">
        <v>102</v>
      </c>
      <c r="C59" s="18" t="s">
        <v>103</v>
      </c>
      <c r="D59" s="19">
        <v>44000</v>
      </c>
      <c r="E59" s="19">
        <v>54000</v>
      </c>
      <c r="F59" s="19">
        <v>54000</v>
      </c>
      <c r="G59" s="19">
        <f t="shared" si="10"/>
        <v>44000</v>
      </c>
      <c r="H59" s="19">
        <v>5430</v>
      </c>
      <c r="I59" s="19">
        <f t="shared" si="11"/>
        <v>38570</v>
      </c>
      <c r="J59" s="19">
        <v>5430</v>
      </c>
      <c r="K59" s="20">
        <f t="shared" si="12"/>
        <v>0</v>
      </c>
      <c r="L59" s="20">
        <f t="shared" si="13"/>
        <v>38570</v>
      </c>
      <c r="M59" s="19">
        <v>5430</v>
      </c>
      <c r="N59" s="19">
        <v>5430</v>
      </c>
      <c r="O59" s="20">
        <f t="shared" si="14"/>
        <v>0</v>
      </c>
    </row>
    <row r="60" spans="2:15" ht="15" customHeight="1">
      <c r="B60" s="17" t="s">
        <v>104</v>
      </c>
      <c r="C60" s="18" t="s">
        <v>105</v>
      </c>
      <c r="D60" s="19">
        <v>265000</v>
      </c>
      <c r="E60" s="19">
        <v>355272.48</v>
      </c>
      <c r="F60" s="19">
        <v>355272.48</v>
      </c>
      <c r="G60" s="19">
        <f t="shared" si="10"/>
        <v>265000</v>
      </c>
      <c r="H60" s="19">
        <v>237072.34</v>
      </c>
      <c r="I60" s="19">
        <f t="shared" si="11"/>
        <v>27927.660000000003</v>
      </c>
      <c r="J60" s="19">
        <v>218802.34000000003</v>
      </c>
      <c r="K60" s="20">
        <f t="shared" si="12"/>
        <v>18269.99999999997</v>
      </c>
      <c r="L60" s="20">
        <f t="shared" si="13"/>
        <v>46197.659999999974</v>
      </c>
      <c r="M60" s="19">
        <v>218802.34000000003</v>
      </c>
      <c r="N60" s="19">
        <v>218802.34000000003</v>
      </c>
      <c r="O60" s="20">
        <f t="shared" si="14"/>
        <v>0</v>
      </c>
    </row>
    <row r="61" spans="2:15" ht="15" customHeight="1">
      <c r="B61" s="17" t="s">
        <v>106</v>
      </c>
      <c r="C61" s="18" t="s">
        <v>107</v>
      </c>
      <c r="D61" s="19">
        <v>15000</v>
      </c>
      <c r="E61" s="19">
        <v>15000</v>
      </c>
      <c r="F61" s="19">
        <v>15000</v>
      </c>
      <c r="G61" s="19">
        <f t="shared" si="10"/>
        <v>15000</v>
      </c>
      <c r="H61" s="19">
        <v>9055</v>
      </c>
      <c r="I61" s="19">
        <f t="shared" si="11"/>
        <v>5945</v>
      </c>
      <c r="J61" s="19">
        <v>55</v>
      </c>
      <c r="K61" s="20">
        <f t="shared" si="12"/>
        <v>9000</v>
      </c>
      <c r="L61" s="20">
        <f t="shared" si="13"/>
        <v>14945</v>
      </c>
      <c r="M61" s="19">
        <v>55</v>
      </c>
      <c r="N61" s="19">
        <v>55</v>
      </c>
      <c r="O61" s="20">
        <f t="shared" si="14"/>
        <v>0</v>
      </c>
    </row>
    <row r="62" spans="2:15" ht="4.5" customHeight="1">
      <c r="B62" s="21"/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2:15" ht="15" customHeight="1">
      <c r="B63" s="5" t="s">
        <v>108</v>
      </c>
      <c r="C63" s="6" t="s">
        <v>109</v>
      </c>
      <c r="D63" s="7">
        <f aca="true" t="shared" si="15" ref="D63:O63">SUBTOTAL(9,D64:D67)</f>
        <v>243000</v>
      </c>
      <c r="E63" s="7">
        <f t="shared" si="15"/>
        <v>284859.1</v>
      </c>
      <c r="F63" s="7">
        <f t="shared" si="15"/>
        <v>284859.1</v>
      </c>
      <c r="G63" s="7">
        <f t="shared" si="15"/>
        <v>243000</v>
      </c>
      <c r="H63" s="7">
        <f t="shared" si="15"/>
        <v>141189.44</v>
      </c>
      <c r="I63" s="7">
        <f t="shared" si="15"/>
        <v>101810.56</v>
      </c>
      <c r="J63" s="7">
        <f t="shared" si="15"/>
        <v>133203.53999999998</v>
      </c>
      <c r="K63" s="7">
        <f t="shared" si="15"/>
        <v>7985.900000000009</v>
      </c>
      <c r="L63" s="7">
        <f t="shared" si="15"/>
        <v>109796.46000000002</v>
      </c>
      <c r="M63" s="7">
        <f t="shared" si="15"/>
        <v>133203.53999999998</v>
      </c>
      <c r="N63" s="7">
        <f t="shared" si="15"/>
        <v>133203.53999999998</v>
      </c>
      <c r="O63" s="7">
        <f t="shared" si="15"/>
        <v>0</v>
      </c>
    </row>
    <row r="64" spans="2:15" ht="15" customHeight="1">
      <c r="B64" s="17" t="s">
        <v>110</v>
      </c>
      <c r="C64" s="18" t="s">
        <v>111</v>
      </c>
      <c r="D64" s="19">
        <v>195000</v>
      </c>
      <c r="E64" s="19">
        <v>234820.97</v>
      </c>
      <c r="F64" s="19">
        <v>234820.97</v>
      </c>
      <c r="G64" s="19">
        <f>D64-E64+F64</f>
        <v>195000</v>
      </c>
      <c r="H64" s="19">
        <v>134433.87</v>
      </c>
      <c r="I64" s="19">
        <f>G64-H64</f>
        <v>60566.130000000005</v>
      </c>
      <c r="J64" s="19">
        <v>129207.96999999999</v>
      </c>
      <c r="K64" s="20">
        <f>H64-J64</f>
        <v>5225.900000000009</v>
      </c>
      <c r="L64" s="20">
        <f>G64-J64</f>
        <v>65792.03000000001</v>
      </c>
      <c r="M64" s="19">
        <v>129207.96999999999</v>
      </c>
      <c r="N64" s="19">
        <v>129207.96999999999</v>
      </c>
      <c r="O64" s="20">
        <f>J64-N64</f>
        <v>0</v>
      </c>
    </row>
    <row r="65" spans="2:15" ht="15" customHeight="1">
      <c r="B65" s="17" t="s">
        <v>112</v>
      </c>
      <c r="C65" s="18" t="s">
        <v>113</v>
      </c>
      <c r="D65" s="19">
        <v>11000</v>
      </c>
      <c r="E65" s="19">
        <v>11000</v>
      </c>
      <c r="F65" s="19">
        <v>11000</v>
      </c>
      <c r="G65" s="19">
        <f>D65-E65+F65</f>
        <v>11000</v>
      </c>
      <c r="H65" s="19">
        <v>2760</v>
      </c>
      <c r="I65" s="19">
        <f>G65-H65</f>
        <v>8240</v>
      </c>
      <c r="J65" s="19">
        <v>0</v>
      </c>
      <c r="K65" s="20">
        <f>H65-J65</f>
        <v>2760</v>
      </c>
      <c r="L65" s="20">
        <f>G65-J65</f>
        <v>11000</v>
      </c>
      <c r="M65" s="19">
        <v>0</v>
      </c>
      <c r="N65" s="19">
        <v>0</v>
      </c>
      <c r="O65" s="20">
        <f>J65-N65</f>
        <v>0</v>
      </c>
    </row>
    <row r="66" spans="2:15" ht="15" customHeight="1">
      <c r="B66" s="17" t="s">
        <v>114</v>
      </c>
      <c r="C66" s="18" t="s">
        <v>115</v>
      </c>
      <c r="D66" s="19">
        <v>37000</v>
      </c>
      <c r="E66" s="19">
        <v>39038.13</v>
      </c>
      <c r="F66" s="19">
        <v>39038.13</v>
      </c>
      <c r="G66" s="19">
        <f>D66-E66+F66</f>
        <v>37000</v>
      </c>
      <c r="H66" s="19">
        <v>3995.5699999999997</v>
      </c>
      <c r="I66" s="19">
        <f>G66-H66</f>
        <v>33004.43</v>
      </c>
      <c r="J66" s="19">
        <v>3995.5699999999997</v>
      </c>
      <c r="K66" s="20">
        <f>H66-J66</f>
        <v>0</v>
      </c>
      <c r="L66" s="20">
        <f>G66-J66</f>
        <v>33004.43</v>
      </c>
      <c r="M66" s="19">
        <v>3995.5699999999997</v>
      </c>
      <c r="N66" s="19">
        <v>3995.5699999999997</v>
      </c>
      <c r="O66" s="20">
        <f>J66-N66</f>
        <v>0</v>
      </c>
    </row>
    <row r="67" spans="2:15" ht="4.5" customHeight="1">
      <c r="B67" s="21"/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2:15" ht="25.5">
      <c r="B68" s="5" t="s">
        <v>116</v>
      </c>
      <c r="C68" s="6" t="s">
        <v>117</v>
      </c>
      <c r="D68" s="7">
        <f aca="true" t="shared" si="16" ref="D68:O68">SUBTOTAL(9,D69:D69)</f>
        <v>0</v>
      </c>
      <c r="E68" s="7">
        <f t="shared" si="16"/>
        <v>0</v>
      </c>
      <c r="F68" s="7">
        <f t="shared" si="16"/>
        <v>0</v>
      </c>
      <c r="G68" s="7">
        <f t="shared" si="16"/>
        <v>0</v>
      </c>
      <c r="H68" s="7">
        <f t="shared" si="16"/>
        <v>0</v>
      </c>
      <c r="I68" s="7">
        <f t="shared" si="16"/>
        <v>0</v>
      </c>
      <c r="J68" s="7">
        <f t="shared" si="16"/>
        <v>0</v>
      </c>
      <c r="K68" s="7">
        <f t="shared" si="16"/>
        <v>0</v>
      </c>
      <c r="L68" s="7">
        <f t="shared" si="16"/>
        <v>0</v>
      </c>
      <c r="M68" s="7">
        <f t="shared" si="16"/>
        <v>0</v>
      </c>
      <c r="N68" s="7">
        <f t="shared" si="16"/>
        <v>0</v>
      </c>
      <c r="O68" s="7">
        <f t="shared" si="16"/>
        <v>0</v>
      </c>
    </row>
    <row r="69" spans="2:15" ht="4.5" customHeight="1">
      <c r="B69" s="21"/>
      <c r="C69" s="1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2:15" ht="25.5">
      <c r="B70" s="5" t="s">
        <v>118</v>
      </c>
      <c r="C70" s="6" t="s">
        <v>119</v>
      </c>
      <c r="D70" s="7">
        <f aca="true" t="shared" si="17" ref="D70:O70">SUBTOTAL(9,D71:D80)</f>
        <v>632500</v>
      </c>
      <c r="E70" s="7">
        <f t="shared" si="17"/>
        <v>796083.1099999999</v>
      </c>
      <c r="F70" s="7">
        <f t="shared" si="17"/>
        <v>796083.1099999999</v>
      </c>
      <c r="G70" s="7">
        <f t="shared" si="17"/>
        <v>632500</v>
      </c>
      <c r="H70" s="7">
        <f t="shared" si="17"/>
        <v>376246.89</v>
      </c>
      <c r="I70" s="7">
        <f t="shared" si="17"/>
        <v>256253.11</v>
      </c>
      <c r="J70" s="7">
        <f t="shared" si="17"/>
        <v>250448.36000000002</v>
      </c>
      <c r="K70" s="7">
        <f t="shared" si="17"/>
        <v>125798.53</v>
      </c>
      <c r="L70" s="7">
        <f t="shared" si="17"/>
        <v>382051.64</v>
      </c>
      <c r="M70" s="7">
        <f t="shared" si="17"/>
        <v>250448.36000000004</v>
      </c>
      <c r="N70" s="7">
        <f t="shared" si="17"/>
        <v>250448.36000000002</v>
      </c>
      <c r="O70" s="7">
        <f t="shared" si="17"/>
        <v>0</v>
      </c>
    </row>
    <row r="71" spans="2:15" ht="15" customHeight="1">
      <c r="B71" s="17" t="s">
        <v>120</v>
      </c>
      <c r="C71" s="18" t="s">
        <v>121</v>
      </c>
      <c r="D71" s="19">
        <v>51000</v>
      </c>
      <c r="E71" s="19">
        <v>60070.9</v>
      </c>
      <c r="F71" s="19">
        <v>60070.9</v>
      </c>
      <c r="G71" s="19">
        <f aca="true" t="shared" si="18" ref="G71:G79">D71-E71+F71</f>
        <v>51000</v>
      </c>
      <c r="H71" s="19">
        <v>46150.850000000006</v>
      </c>
      <c r="I71" s="19">
        <f aca="true" t="shared" si="19" ref="I71:I79">G71-H71</f>
        <v>4849.149999999994</v>
      </c>
      <c r="J71" s="19">
        <v>41550.85</v>
      </c>
      <c r="K71" s="20">
        <f aca="true" t="shared" si="20" ref="K71:K79">H71-J71</f>
        <v>4600.000000000007</v>
      </c>
      <c r="L71" s="20">
        <f aca="true" t="shared" si="21" ref="L71:L79">G71-J71</f>
        <v>9449.150000000001</v>
      </c>
      <c r="M71" s="19">
        <v>41550.85</v>
      </c>
      <c r="N71" s="19">
        <v>41550.85</v>
      </c>
      <c r="O71" s="20">
        <f aca="true" t="shared" si="22" ref="O71:O79">J71-N71</f>
        <v>0</v>
      </c>
    </row>
    <row r="72" spans="2:15" ht="15" customHeight="1">
      <c r="B72" s="17" t="s">
        <v>122</v>
      </c>
      <c r="C72" s="18" t="s">
        <v>123</v>
      </c>
      <c r="D72" s="19">
        <v>35000</v>
      </c>
      <c r="E72" s="19">
        <v>48330.07</v>
      </c>
      <c r="F72" s="19">
        <v>48330.07</v>
      </c>
      <c r="G72" s="19">
        <f t="shared" si="18"/>
        <v>35000</v>
      </c>
      <c r="H72" s="19">
        <v>18179.88</v>
      </c>
      <c r="I72" s="19">
        <f t="shared" si="19"/>
        <v>16820.12</v>
      </c>
      <c r="J72" s="19">
        <v>7179.88</v>
      </c>
      <c r="K72" s="20">
        <f t="shared" si="20"/>
        <v>11000</v>
      </c>
      <c r="L72" s="20">
        <f t="shared" si="21"/>
        <v>27820.12</v>
      </c>
      <c r="M72" s="19">
        <v>7179.88</v>
      </c>
      <c r="N72" s="19">
        <v>7179.88</v>
      </c>
      <c r="O72" s="20">
        <f t="shared" si="22"/>
        <v>0</v>
      </c>
    </row>
    <row r="73" spans="2:15" ht="15" customHeight="1">
      <c r="B73" s="17" t="s">
        <v>124</v>
      </c>
      <c r="C73" s="18" t="s">
        <v>125</v>
      </c>
      <c r="D73" s="19">
        <v>18000</v>
      </c>
      <c r="E73" s="19">
        <v>27333.969999999994</v>
      </c>
      <c r="F73" s="19">
        <v>27333.97</v>
      </c>
      <c r="G73" s="19">
        <f t="shared" si="18"/>
        <v>18000.000000000007</v>
      </c>
      <c r="H73" s="19">
        <v>1401.16</v>
      </c>
      <c r="I73" s="19">
        <f t="shared" si="19"/>
        <v>16598.840000000007</v>
      </c>
      <c r="J73" s="19">
        <v>1401.16</v>
      </c>
      <c r="K73" s="20">
        <f t="shared" si="20"/>
        <v>0</v>
      </c>
      <c r="L73" s="20">
        <f t="shared" si="21"/>
        <v>16598.840000000007</v>
      </c>
      <c r="M73" s="19">
        <v>1401.16</v>
      </c>
      <c r="N73" s="19">
        <v>1401.16</v>
      </c>
      <c r="O73" s="20">
        <f t="shared" si="22"/>
        <v>0</v>
      </c>
    </row>
    <row r="74" spans="2:15" ht="15" customHeight="1">
      <c r="B74" s="17" t="s">
        <v>126</v>
      </c>
      <c r="C74" s="18" t="s">
        <v>127</v>
      </c>
      <c r="D74" s="19">
        <v>18000</v>
      </c>
      <c r="E74" s="19">
        <v>30000</v>
      </c>
      <c r="F74" s="19">
        <v>30000</v>
      </c>
      <c r="G74" s="19">
        <f t="shared" si="18"/>
        <v>18000</v>
      </c>
      <c r="H74" s="19">
        <v>80</v>
      </c>
      <c r="I74" s="19">
        <f t="shared" si="19"/>
        <v>17920</v>
      </c>
      <c r="J74" s="19">
        <v>80</v>
      </c>
      <c r="K74" s="20">
        <f t="shared" si="20"/>
        <v>0</v>
      </c>
      <c r="L74" s="20">
        <f t="shared" si="21"/>
        <v>17920</v>
      </c>
      <c r="M74" s="19">
        <v>80</v>
      </c>
      <c r="N74" s="19">
        <v>80</v>
      </c>
      <c r="O74" s="20">
        <f t="shared" si="22"/>
        <v>0</v>
      </c>
    </row>
    <row r="75" spans="2:15" ht="15" customHeight="1">
      <c r="B75" s="17" t="s">
        <v>128</v>
      </c>
      <c r="C75" s="18" t="s">
        <v>129</v>
      </c>
      <c r="D75" s="19">
        <v>15000</v>
      </c>
      <c r="E75" s="19">
        <v>15000</v>
      </c>
      <c r="F75" s="19">
        <v>15000</v>
      </c>
      <c r="G75" s="19">
        <f t="shared" si="18"/>
        <v>15000</v>
      </c>
      <c r="H75" s="19">
        <v>2900</v>
      </c>
      <c r="I75" s="19">
        <f t="shared" si="19"/>
        <v>12100</v>
      </c>
      <c r="J75" s="19">
        <v>2900</v>
      </c>
      <c r="K75" s="20">
        <f t="shared" si="20"/>
        <v>0</v>
      </c>
      <c r="L75" s="20">
        <f t="shared" si="21"/>
        <v>12100</v>
      </c>
      <c r="M75" s="19">
        <v>2900</v>
      </c>
      <c r="N75" s="19">
        <v>2900</v>
      </c>
      <c r="O75" s="20">
        <f t="shared" si="22"/>
        <v>0</v>
      </c>
    </row>
    <row r="76" spans="2:15" ht="15" customHeight="1">
      <c r="B76" s="17" t="s">
        <v>130</v>
      </c>
      <c r="C76" s="18" t="s">
        <v>131</v>
      </c>
      <c r="D76" s="19">
        <v>317000</v>
      </c>
      <c r="E76" s="19">
        <v>373308.4099999999</v>
      </c>
      <c r="F76" s="19">
        <v>373308.4099999999</v>
      </c>
      <c r="G76" s="19">
        <f t="shared" si="18"/>
        <v>317000</v>
      </c>
      <c r="H76" s="19">
        <v>200644.86000000002</v>
      </c>
      <c r="I76" s="19">
        <f t="shared" si="19"/>
        <v>116355.13999999998</v>
      </c>
      <c r="J76" s="19">
        <v>165845.33000000002</v>
      </c>
      <c r="K76" s="20">
        <f t="shared" si="20"/>
        <v>34799.53</v>
      </c>
      <c r="L76" s="20">
        <f t="shared" si="21"/>
        <v>151154.66999999998</v>
      </c>
      <c r="M76" s="19">
        <v>165845.33000000002</v>
      </c>
      <c r="N76" s="19">
        <v>165845.33000000002</v>
      </c>
      <c r="O76" s="20">
        <f t="shared" si="22"/>
        <v>0</v>
      </c>
    </row>
    <row r="77" spans="2:15" ht="15" customHeight="1">
      <c r="B77" s="17" t="s">
        <v>132</v>
      </c>
      <c r="C77" s="18" t="s">
        <v>133</v>
      </c>
      <c r="D77" s="19">
        <v>78000</v>
      </c>
      <c r="E77" s="19">
        <v>91766.75</v>
      </c>
      <c r="F77" s="19">
        <v>91766.75</v>
      </c>
      <c r="G77" s="19">
        <f t="shared" si="18"/>
        <v>78000</v>
      </c>
      <c r="H77" s="19">
        <v>56048.02</v>
      </c>
      <c r="I77" s="19">
        <f t="shared" si="19"/>
        <v>21951.980000000003</v>
      </c>
      <c r="J77" s="19">
        <v>12698.02</v>
      </c>
      <c r="K77" s="20">
        <f t="shared" si="20"/>
        <v>43350</v>
      </c>
      <c r="L77" s="20">
        <f t="shared" si="21"/>
        <v>65301.979999999996</v>
      </c>
      <c r="M77" s="19">
        <v>12698.02</v>
      </c>
      <c r="N77" s="19">
        <v>12698.02</v>
      </c>
      <c r="O77" s="20">
        <f t="shared" si="22"/>
        <v>0</v>
      </c>
    </row>
    <row r="78" spans="2:15" ht="15" customHeight="1">
      <c r="B78" s="17" t="s">
        <v>134</v>
      </c>
      <c r="C78" s="18" t="s">
        <v>135</v>
      </c>
      <c r="D78" s="19">
        <v>28000</v>
      </c>
      <c r="E78" s="19">
        <v>40051.020000000004</v>
      </c>
      <c r="F78" s="19">
        <v>40051.020000000004</v>
      </c>
      <c r="G78" s="19">
        <f t="shared" si="18"/>
        <v>28000</v>
      </c>
      <c r="H78" s="19">
        <v>12342.039999999999</v>
      </c>
      <c r="I78" s="19">
        <f t="shared" si="19"/>
        <v>15657.960000000001</v>
      </c>
      <c r="J78" s="19">
        <v>6543.04</v>
      </c>
      <c r="K78" s="20">
        <f t="shared" si="20"/>
        <v>5798.999999999999</v>
      </c>
      <c r="L78" s="20">
        <f t="shared" si="21"/>
        <v>21456.96</v>
      </c>
      <c r="M78" s="19">
        <v>6543.040000000001</v>
      </c>
      <c r="N78" s="19">
        <v>6543.04</v>
      </c>
      <c r="O78" s="20">
        <f t="shared" si="22"/>
        <v>0</v>
      </c>
    </row>
    <row r="79" spans="2:15" ht="15" customHeight="1">
      <c r="B79" s="17" t="s">
        <v>136</v>
      </c>
      <c r="C79" s="18" t="s">
        <v>137</v>
      </c>
      <c r="D79" s="19">
        <v>72500</v>
      </c>
      <c r="E79" s="19">
        <v>110221.99</v>
      </c>
      <c r="F79" s="19">
        <v>110221.98999999999</v>
      </c>
      <c r="G79" s="19">
        <f t="shared" si="18"/>
        <v>72499.99999999999</v>
      </c>
      <c r="H79" s="19">
        <v>38500.08</v>
      </c>
      <c r="I79" s="19">
        <f t="shared" si="19"/>
        <v>33999.919999999984</v>
      </c>
      <c r="J79" s="19">
        <v>12250.08</v>
      </c>
      <c r="K79" s="20">
        <f t="shared" si="20"/>
        <v>26250</v>
      </c>
      <c r="L79" s="20">
        <f t="shared" si="21"/>
        <v>60249.919999999984</v>
      </c>
      <c r="M79" s="19">
        <v>12250.080000000002</v>
      </c>
      <c r="N79" s="19">
        <v>12250.08</v>
      </c>
      <c r="O79" s="20">
        <f t="shared" si="22"/>
        <v>0</v>
      </c>
    </row>
    <row r="80" spans="2:15" ht="4.5" customHeight="1">
      <c r="B80" s="21"/>
      <c r="C80" s="18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2:15" ht="15" customHeight="1">
      <c r="B81" s="5" t="s">
        <v>138</v>
      </c>
      <c r="C81" s="6" t="s">
        <v>139</v>
      </c>
      <c r="D81" s="7">
        <f aca="true" t="shared" si="23" ref="D81:O81">SUBTOTAL(9,D82:D88)</f>
        <v>8418000</v>
      </c>
      <c r="E81" s="7">
        <f t="shared" si="23"/>
        <v>12223332.259999998</v>
      </c>
      <c r="F81" s="7">
        <f t="shared" si="23"/>
        <v>12300132.26</v>
      </c>
      <c r="G81" s="7">
        <f t="shared" si="23"/>
        <v>8494800.000000002</v>
      </c>
      <c r="H81" s="7">
        <f t="shared" si="23"/>
        <v>7771235.900000001</v>
      </c>
      <c r="I81" s="7">
        <f t="shared" si="23"/>
        <v>723564.1000000006</v>
      </c>
      <c r="J81" s="7">
        <f t="shared" si="23"/>
        <v>5092372.230000001</v>
      </c>
      <c r="K81" s="7">
        <f t="shared" si="23"/>
        <v>2678863.6700000004</v>
      </c>
      <c r="L81" s="7">
        <f t="shared" si="23"/>
        <v>3402427.770000001</v>
      </c>
      <c r="M81" s="7">
        <f t="shared" si="23"/>
        <v>5092372.23</v>
      </c>
      <c r="N81" s="7">
        <f t="shared" si="23"/>
        <v>5092372.230000001</v>
      </c>
      <c r="O81" s="7">
        <f t="shared" si="23"/>
        <v>0</v>
      </c>
    </row>
    <row r="82" spans="2:15" ht="15" customHeight="1">
      <c r="B82" s="17" t="s">
        <v>140</v>
      </c>
      <c r="C82" s="18" t="s">
        <v>141</v>
      </c>
      <c r="D82" s="19">
        <v>7706000</v>
      </c>
      <c r="E82" s="19">
        <v>11227520.299999999</v>
      </c>
      <c r="F82" s="19">
        <v>10684320.3</v>
      </c>
      <c r="G82" s="19">
        <f aca="true" t="shared" si="24" ref="G82:G87">D82-E82+F82</f>
        <v>7162800.000000002</v>
      </c>
      <c r="H82" s="19">
        <v>6625333.530000001</v>
      </c>
      <c r="I82" s="19">
        <f aca="true" t="shared" si="25" ref="I82:I87">G82-H82</f>
        <v>537466.4700000007</v>
      </c>
      <c r="J82" s="19">
        <v>4343182.760000001</v>
      </c>
      <c r="K82" s="20">
        <f aca="true" t="shared" si="26" ref="K82:K87">H82-J82</f>
        <v>2282150.7700000005</v>
      </c>
      <c r="L82" s="20">
        <f aca="true" t="shared" si="27" ref="L82:L87">G82-J82</f>
        <v>2819617.240000001</v>
      </c>
      <c r="M82" s="19">
        <v>4343182.76</v>
      </c>
      <c r="N82" s="19">
        <v>4343182.760000001</v>
      </c>
      <c r="O82" s="20">
        <f aca="true" t="shared" si="28" ref="O82:O87">J82-N82</f>
        <v>0</v>
      </c>
    </row>
    <row r="83" spans="2:15" ht="15" customHeight="1">
      <c r="B83" s="17" t="s">
        <v>142</v>
      </c>
      <c r="C83" s="18" t="s">
        <v>143</v>
      </c>
      <c r="D83" s="19">
        <v>145000</v>
      </c>
      <c r="E83" s="19">
        <v>198426.02000000002</v>
      </c>
      <c r="F83" s="19">
        <v>198426.02</v>
      </c>
      <c r="G83" s="19">
        <f t="shared" si="24"/>
        <v>144999.99999999997</v>
      </c>
      <c r="H83" s="19">
        <v>43756.95</v>
      </c>
      <c r="I83" s="19">
        <f t="shared" si="25"/>
        <v>101243.04999999997</v>
      </c>
      <c r="J83" s="19">
        <v>12556.949999999999</v>
      </c>
      <c r="K83" s="20">
        <f t="shared" si="26"/>
        <v>31200</v>
      </c>
      <c r="L83" s="20">
        <f t="shared" si="27"/>
        <v>132443.04999999996</v>
      </c>
      <c r="M83" s="19">
        <v>12556.949999999999</v>
      </c>
      <c r="N83" s="19">
        <v>12556.949999999999</v>
      </c>
      <c r="O83" s="20">
        <f t="shared" si="28"/>
        <v>0</v>
      </c>
    </row>
    <row r="84" spans="2:15" ht="15" customHeight="1">
      <c r="B84" s="17" t="s">
        <v>144</v>
      </c>
      <c r="C84" s="18" t="s">
        <v>145</v>
      </c>
      <c r="D84" s="19">
        <v>37000</v>
      </c>
      <c r="E84" s="19">
        <v>61000</v>
      </c>
      <c r="F84" s="19">
        <v>61000</v>
      </c>
      <c r="G84" s="19">
        <f t="shared" si="24"/>
        <v>37000</v>
      </c>
      <c r="H84" s="19">
        <v>14858.56</v>
      </c>
      <c r="I84" s="19">
        <f t="shared" si="25"/>
        <v>22141.440000000002</v>
      </c>
      <c r="J84" s="19">
        <v>0</v>
      </c>
      <c r="K84" s="20">
        <f t="shared" si="26"/>
        <v>14858.56</v>
      </c>
      <c r="L84" s="20">
        <f t="shared" si="27"/>
        <v>37000</v>
      </c>
      <c r="M84" s="19">
        <v>0</v>
      </c>
      <c r="N84" s="19">
        <v>0</v>
      </c>
      <c r="O84" s="20">
        <f t="shared" si="28"/>
        <v>0</v>
      </c>
    </row>
    <row r="85" spans="2:15" ht="15" customHeight="1">
      <c r="B85" s="17" t="s">
        <v>146</v>
      </c>
      <c r="C85" s="18" t="s">
        <v>147</v>
      </c>
      <c r="D85" s="19">
        <v>70000</v>
      </c>
      <c r="E85" s="19">
        <v>199580</v>
      </c>
      <c r="F85" s="19">
        <v>319580</v>
      </c>
      <c r="G85" s="19">
        <f t="shared" si="24"/>
        <v>190000</v>
      </c>
      <c r="H85" s="19">
        <v>171304.14</v>
      </c>
      <c r="I85" s="19">
        <f t="shared" si="25"/>
        <v>18695.859999999986</v>
      </c>
      <c r="J85" s="19">
        <v>113959.8</v>
      </c>
      <c r="K85" s="20">
        <f t="shared" si="26"/>
        <v>57344.34000000001</v>
      </c>
      <c r="L85" s="20">
        <f t="shared" si="27"/>
        <v>76040.2</v>
      </c>
      <c r="M85" s="19">
        <v>113959.8</v>
      </c>
      <c r="N85" s="19">
        <v>113959.8</v>
      </c>
      <c r="O85" s="20">
        <f t="shared" si="28"/>
        <v>0</v>
      </c>
    </row>
    <row r="86" spans="2:15" ht="15" customHeight="1">
      <c r="B86" s="17" t="s">
        <v>148</v>
      </c>
      <c r="C86" s="18" t="s">
        <v>149</v>
      </c>
      <c r="D86" s="19">
        <v>410000</v>
      </c>
      <c r="E86" s="19">
        <v>486805.93999999994</v>
      </c>
      <c r="F86" s="19">
        <v>986805.94</v>
      </c>
      <c r="G86" s="19">
        <f t="shared" si="24"/>
        <v>910000</v>
      </c>
      <c r="H86" s="19">
        <v>873086.03</v>
      </c>
      <c r="I86" s="19">
        <f t="shared" si="25"/>
        <v>36913.96999999997</v>
      </c>
      <c r="J86" s="19">
        <v>604646.03</v>
      </c>
      <c r="K86" s="20">
        <f t="shared" si="26"/>
        <v>268440</v>
      </c>
      <c r="L86" s="20">
        <f t="shared" si="27"/>
        <v>305353.97</v>
      </c>
      <c r="M86" s="19">
        <v>604646.03</v>
      </c>
      <c r="N86" s="19">
        <v>604646.03</v>
      </c>
      <c r="O86" s="20">
        <f t="shared" si="28"/>
        <v>0</v>
      </c>
    </row>
    <row r="87" spans="2:15" ht="15" customHeight="1">
      <c r="B87" s="17" t="s">
        <v>150</v>
      </c>
      <c r="C87" s="18" t="s">
        <v>151</v>
      </c>
      <c r="D87" s="19">
        <v>50000</v>
      </c>
      <c r="E87" s="19">
        <v>50000</v>
      </c>
      <c r="F87" s="19">
        <v>50000</v>
      </c>
      <c r="G87" s="19">
        <f t="shared" si="24"/>
        <v>50000</v>
      </c>
      <c r="H87" s="19">
        <v>42896.69</v>
      </c>
      <c r="I87" s="19">
        <f t="shared" si="25"/>
        <v>7103.309999999998</v>
      </c>
      <c r="J87" s="19">
        <v>18026.690000000002</v>
      </c>
      <c r="K87" s="20">
        <f t="shared" si="26"/>
        <v>24870</v>
      </c>
      <c r="L87" s="20">
        <f t="shared" si="27"/>
        <v>31973.309999999998</v>
      </c>
      <c r="M87" s="19">
        <v>18026.690000000002</v>
      </c>
      <c r="N87" s="19">
        <v>18026.690000000002</v>
      </c>
      <c r="O87" s="20">
        <f t="shared" si="28"/>
        <v>0</v>
      </c>
    </row>
    <row r="88" spans="2:15" ht="4.5" customHeight="1">
      <c r="B88" s="21"/>
      <c r="C88" s="1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2:15" ht="15" customHeight="1">
      <c r="B89" s="5" t="s">
        <v>152</v>
      </c>
      <c r="C89" s="6" t="s">
        <v>153</v>
      </c>
      <c r="D89" s="7">
        <f aca="true" t="shared" si="29" ref="D89:O89">SUBTOTAL(9,D90:D93)</f>
        <v>6852000</v>
      </c>
      <c r="E89" s="7">
        <f t="shared" si="29"/>
        <v>6363726.55</v>
      </c>
      <c r="F89" s="7">
        <f t="shared" si="29"/>
        <v>6363726.55</v>
      </c>
      <c r="G89" s="7">
        <f t="shared" si="29"/>
        <v>6852000</v>
      </c>
      <c r="H89" s="7">
        <f t="shared" si="29"/>
        <v>6006744.250000001</v>
      </c>
      <c r="I89" s="7">
        <f t="shared" si="29"/>
        <v>845255.7499999995</v>
      </c>
      <c r="J89" s="7">
        <f t="shared" si="29"/>
        <v>5685370.25</v>
      </c>
      <c r="K89" s="7">
        <f t="shared" si="29"/>
        <v>321374.00000000093</v>
      </c>
      <c r="L89" s="7">
        <f t="shared" si="29"/>
        <v>1166629.7500000005</v>
      </c>
      <c r="M89" s="7">
        <f t="shared" si="29"/>
        <v>5685370.25</v>
      </c>
      <c r="N89" s="7">
        <f t="shared" si="29"/>
        <v>5685370.25</v>
      </c>
      <c r="O89" s="7">
        <f t="shared" si="29"/>
        <v>0</v>
      </c>
    </row>
    <row r="90" spans="2:15" ht="15" customHeight="1">
      <c r="B90" s="17" t="s">
        <v>154</v>
      </c>
      <c r="C90" s="18" t="s">
        <v>155</v>
      </c>
      <c r="D90" s="19">
        <v>6800000</v>
      </c>
      <c r="E90" s="19">
        <v>6249183.47</v>
      </c>
      <c r="F90" s="19">
        <v>6249183.47</v>
      </c>
      <c r="G90" s="19">
        <f>D90-E90+F90</f>
        <v>6800000</v>
      </c>
      <c r="H90" s="19">
        <v>6002529.2700000005</v>
      </c>
      <c r="I90" s="19">
        <f>G90-H90</f>
        <v>797470.7299999995</v>
      </c>
      <c r="J90" s="19">
        <v>5683005.27</v>
      </c>
      <c r="K90" s="20">
        <f>H90-J90</f>
        <v>319524.00000000093</v>
      </c>
      <c r="L90" s="20">
        <f>G90-J90</f>
        <v>1116994.7300000004</v>
      </c>
      <c r="M90" s="19">
        <v>5683005.27</v>
      </c>
      <c r="N90" s="19">
        <v>5683005.27</v>
      </c>
      <c r="O90" s="20">
        <f>J90-N90</f>
        <v>0</v>
      </c>
    </row>
    <row r="91" spans="2:15" ht="15" customHeight="1">
      <c r="B91" s="17" t="s">
        <v>156</v>
      </c>
      <c r="C91" s="18" t="s">
        <v>157</v>
      </c>
      <c r="D91" s="19">
        <v>52000</v>
      </c>
      <c r="E91" s="19">
        <v>114543.08000000002</v>
      </c>
      <c r="F91" s="19">
        <v>114543.08</v>
      </c>
      <c r="G91" s="19">
        <f>D91-E91+F91</f>
        <v>51999.999999999985</v>
      </c>
      <c r="H91" s="19">
        <v>4214.980000000002</v>
      </c>
      <c r="I91" s="19">
        <f>G91-H91</f>
        <v>47785.01999999998</v>
      </c>
      <c r="J91" s="19">
        <v>2364.98</v>
      </c>
      <c r="K91" s="20">
        <f>H91-J91</f>
        <v>1850.0000000000023</v>
      </c>
      <c r="L91" s="20">
        <f>G91-J91</f>
        <v>49635.01999999998</v>
      </c>
      <c r="M91" s="19">
        <v>2364.98</v>
      </c>
      <c r="N91" s="19">
        <v>2364.98</v>
      </c>
      <c r="O91" s="20">
        <f>J91-N91</f>
        <v>0</v>
      </c>
    </row>
    <row r="92" spans="2:15" ht="15" customHeight="1">
      <c r="B92" s="17" t="s">
        <v>158</v>
      </c>
      <c r="C92" s="18" t="s">
        <v>159</v>
      </c>
      <c r="D92" s="19">
        <v>0</v>
      </c>
      <c r="E92" s="19">
        <v>0</v>
      </c>
      <c r="F92" s="19">
        <v>0</v>
      </c>
      <c r="G92" s="19">
        <f>D92-E92+F92</f>
        <v>0</v>
      </c>
      <c r="H92" s="19">
        <v>0</v>
      </c>
      <c r="I92" s="19">
        <f>G92-H92</f>
        <v>0</v>
      </c>
      <c r="J92" s="19">
        <v>0</v>
      </c>
      <c r="K92" s="20">
        <f>H92-J92</f>
        <v>0</v>
      </c>
      <c r="L92" s="20">
        <f>G92-J92</f>
        <v>0</v>
      </c>
      <c r="M92" s="19">
        <v>0</v>
      </c>
      <c r="N92" s="19">
        <v>0</v>
      </c>
      <c r="O92" s="20">
        <f>J92-N92</f>
        <v>0</v>
      </c>
    </row>
    <row r="93" spans="2:15" ht="4.5" customHeight="1">
      <c r="B93" s="21"/>
      <c r="C93" s="18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2:15" ht="25.5">
      <c r="B94" s="5" t="s">
        <v>160</v>
      </c>
      <c r="C94" s="6" t="s">
        <v>161</v>
      </c>
      <c r="D94" s="7">
        <f aca="true" t="shared" si="30" ref="D94:O94">SUBTOTAL(9,D95:D99)</f>
        <v>1060000</v>
      </c>
      <c r="E94" s="7">
        <f t="shared" si="30"/>
        <v>1060329</v>
      </c>
      <c r="F94" s="7">
        <f t="shared" si="30"/>
        <v>1060329</v>
      </c>
      <c r="G94" s="7">
        <f t="shared" si="30"/>
        <v>1060000</v>
      </c>
      <c r="H94" s="7">
        <f t="shared" si="30"/>
        <v>867485.35</v>
      </c>
      <c r="I94" s="7">
        <f t="shared" si="30"/>
        <v>192514.65000000005</v>
      </c>
      <c r="J94" s="7">
        <f t="shared" si="30"/>
        <v>452846.95000000007</v>
      </c>
      <c r="K94" s="7">
        <f t="shared" si="30"/>
        <v>414638.3999999999</v>
      </c>
      <c r="L94" s="7">
        <f t="shared" si="30"/>
        <v>607153.0499999999</v>
      </c>
      <c r="M94" s="7">
        <f t="shared" si="30"/>
        <v>452846.95000000007</v>
      </c>
      <c r="N94" s="7">
        <f t="shared" si="30"/>
        <v>452846.95000000007</v>
      </c>
      <c r="O94" s="7">
        <f t="shared" si="30"/>
        <v>0</v>
      </c>
    </row>
    <row r="95" spans="2:15" ht="15" customHeight="1">
      <c r="B95" s="17" t="s">
        <v>162</v>
      </c>
      <c r="C95" s="18" t="s">
        <v>163</v>
      </c>
      <c r="D95" s="19">
        <v>630000</v>
      </c>
      <c r="E95" s="19">
        <v>630000</v>
      </c>
      <c r="F95" s="19">
        <v>630000</v>
      </c>
      <c r="G95" s="19">
        <f>D95-E95+F95</f>
        <v>630000</v>
      </c>
      <c r="H95" s="19">
        <v>619717.45</v>
      </c>
      <c r="I95" s="19">
        <f>G95-H95</f>
        <v>10282.550000000047</v>
      </c>
      <c r="J95" s="19">
        <v>408329.05000000005</v>
      </c>
      <c r="K95" s="20">
        <f>H95-J95</f>
        <v>211388.3999999999</v>
      </c>
      <c r="L95" s="20">
        <f>G95-J95</f>
        <v>221670.94999999995</v>
      </c>
      <c r="M95" s="19">
        <v>408329.05000000005</v>
      </c>
      <c r="N95" s="19">
        <v>408329.05000000005</v>
      </c>
      <c r="O95" s="20">
        <f>J95-N95</f>
        <v>0</v>
      </c>
    </row>
    <row r="96" spans="2:15" ht="15" customHeight="1">
      <c r="B96" s="17" t="s">
        <v>164</v>
      </c>
      <c r="C96" s="18" t="s">
        <v>165</v>
      </c>
      <c r="D96" s="19">
        <v>350000</v>
      </c>
      <c r="E96" s="19">
        <v>350329</v>
      </c>
      <c r="F96" s="19">
        <v>350329</v>
      </c>
      <c r="G96" s="19">
        <f>D96-E96+F96</f>
        <v>350000</v>
      </c>
      <c r="H96" s="19">
        <v>246607.9</v>
      </c>
      <c r="I96" s="19">
        <f>G96-H96</f>
        <v>103392.1</v>
      </c>
      <c r="J96" s="19">
        <v>43357.9</v>
      </c>
      <c r="K96" s="20">
        <f>H96-J96</f>
        <v>203250</v>
      </c>
      <c r="L96" s="20">
        <f>G96-J96</f>
        <v>306642.1</v>
      </c>
      <c r="M96" s="19">
        <v>43357.9</v>
      </c>
      <c r="N96" s="19">
        <v>43357.9</v>
      </c>
      <c r="O96" s="20">
        <f>J96-N96</f>
        <v>0</v>
      </c>
    </row>
    <row r="97" spans="2:15" ht="15" customHeight="1">
      <c r="B97" s="17" t="s">
        <v>166</v>
      </c>
      <c r="C97" s="18" t="s">
        <v>167</v>
      </c>
      <c r="D97" s="19">
        <v>55000</v>
      </c>
      <c r="E97" s="19">
        <v>55000</v>
      </c>
      <c r="F97" s="19">
        <v>55000</v>
      </c>
      <c r="G97" s="19">
        <f>D97-E97+F97</f>
        <v>55000</v>
      </c>
      <c r="H97" s="19">
        <v>0</v>
      </c>
      <c r="I97" s="19">
        <f>G97-H97</f>
        <v>55000</v>
      </c>
      <c r="J97" s="19">
        <v>0</v>
      </c>
      <c r="K97" s="20">
        <f>H97-J97</f>
        <v>0</v>
      </c>
      <c r="L97" s="20">
        <f>G97-J97</f>
        <v>55000</v>
      </c>
      <c r="M97" s="19">
        <v>0</v>
      </c>
      <c r="N97" s="19">
        <v>0</v>
      </c>
      <c r="O97" s="20">
        <f>J97-N97</f>
        <v>0</v>
      </c>
    </row>
    <row r="98" spans="2:15" ht="15" customHeight="1">
      <c r="B98" s="17" t="s">
        <v>168</v>
      </c>
      <c r="C98" s="18" t="s">
        <v>169</v>
      </c>
      <c r="D98" s="19">
        <v>25000</v>
      </c>
      <c r="E98" s="19">
        <v>25000</v>
      </c>
      <c r="F98" s="19">
        <v>25000</v>
      </c>
      <c r="G98" s="19">
        <f>D98-E98+F98</f>
        <v>25000</v>
      </c>
      <c r="H98" s="19">
        <v>1160</v>
      </c>
      <c r="I98" s="19">
        <f>G98-H98</f>
        <v>23840</v>
      </c>
      <c r="J98" s="19">
        <v>1160</v>
      </c>
      <c r="K98" s="20">
        <f>H98-J98</f>
        <v>0</v>
      </c>
      <c r="L98" s="20">
        <f>G98-J98</f>
        <v>23840</v>
      </c>
      <c r="M98" s="19">
        <v>1160</v>
      </c>
      <c r="N98" s="19">
        <v>1160</v>
      </c>
      <c r="O98" s="20">
        <f>J98-N98</f>
        <v>0</v>
      </c>
    </row>
    <row r="99" spans="2:15" ht="4.5" customHeight="1">
      <c r="B99" s="21"/>
      <c r="C99" s="18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2:15" ht="12.75">
      <c r="B100" s="5" t="s">
        <v>170</v>
      </c>
      <c r="C100" s="6" t="s">
        <v>171</v>
      </c>
      <c r="D100" s="7">
        <f aca="true" t="shared" si="31" ref="D100:O100">SUBTOTAL(9,D101:D101)</f>
        <v>0</v>
      </c>
      <c r="E100" s="7">
        <f t="shared" si="31"/>
        <v>0</v>
      </c>
      <c r="F100" s="7">
        <f t="shared" si="31"/>
        <v>0</v>
      </c>
      <c r="G100" s="7">
        <f t="shared" si="31"/>
        <v>0</v>
      </c>
      <c r="H100" s="7">
        <f t="shared" si="31"/>
        <v>0</v>
      </c>
      <c r="I100" s="7">
        <f t="shared" si="31"/>
        <v>0</v>
      </c>
      <c r="J100" s="7">
        <f t="shared" si="31"/>
        <v>0</v>
      </c>
      <c r="K100" s="7">
        <f t="shared" si="31"/>
        <v>0</v>
      </c>
      <c r="L100" s="7">
        <f t="shared" si="31"/>
        <v>0</v>
      </c>
      <c r="M100" s="7">
        <f t="shared" si="31"/>
        <v>0</v>
      </c>
      <c r="N100" s="7">
        <f t="shared" si="31"/>
        <v>0</v>
      </c>
      <c r="O100" s="7">
        <f t="shared" si="31"/>
        <v>0</v>
      </c>
    </row>
    <row r="101" spans="2:15" ht="4.5" customHeight="1">
      <c r="B101" s="21"/>
      <c r="C101" s="18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2:15" ht="15" customHeight="1">
      <c r="B102" s="5" t="s">
        <v>172</v>
      </c>
      <c r="C102" s="6" t="s">
        <v>173</v>
      </c>
      <c r="D102" s="7">
        <f aca="true" t="shared" si="32" ref="D102:O102">SUBTOTAL(9,D103:D111)</f>
        <v>2327000</v>
      </c>
      <c r="E102" s="7">
        <f t="shared" si="32"/>
        <v>3408437.71</v>
      </c>
      <c r="F102" s="7">
        <f t="shared" si="32"/>
        <v>3331637.71</v>
      </c>
      <c r="G102" s="7">
        <f t="shared" si="32"/>
        <v>2250200</v>
      </c>
      <c r="H102" s="7">
        <f t="shared" si="32"/>
        <v>930321.1</v>
      </c>
      <c r="I102" s="7">
        <f t="shared" si="32"/>
        <v>1319878.9</v>
      </c>
      <c r="J102" s="7">
        <f t="shared" si="32"/>
        <v>511874.6</v>
      </c>
      <c r="K102" s="7">
        <f t="shared" si="32"/>
        <v>418446.5</v>
      </c>
      <c r="L102" s="7">
        <f t="shared" si="32"/>
        <v>1738325.4</v>
      </c>
      <c r="M102" s="7">
        <f t="shared" si="32"/>
        <v>511874.6</v>
      </c>
      <c r="N102" s="7">
        <f t="shared" si="32"/>
        <v>510247.6</v>
      </c>
      <c r="O102" s="7">
        <f t="shared" si="32"/>
        <v>1626.9999999999854</v>
      </c>
    </row>
    <row r="103" spans="2:15" ht="15" customHeight="1">
      <c r="B103" s="17" t="s">
        <v>174</v>
      </c>
      <c r="C103" s="18" t="s">
        <v>175</v>
      </c>
      <c r="D103" s="19">
        <v>125000</v>
      </c>
      <c r="E103" s="19">
        <v>176865.74</v>
      </c>
      <c r="F103" s="19">
        <v>176865.74</v>
      </c>
      <c r="G103" s="19">
        <f aca="true" t="shared" si="33" ref="G103:G110">D103-E103+F103</f>
        <v>125000</v>
      </c>
      <c r="H103" s="19">
        <v>95748.21</v>
      </c>
      <c r="I103" s="19">
        <f aca="true" t="shared" si="34" ref="I103:I110">G103-H103</f>
        <v>29251.789999999994</v>
      </c>
      <c r="J103" s="19">
        <v>80998.21</v>
      </c>
      <c r="K103" s="20">
        <f aca="true" t="shared" si="35" ref="K103:K110">H103-J103</f>
        <v>14750</v>
      </c>
      <c r="L103" s="20">
        <f aca="true" t="shared" si="36" ref="L103:L110">G103-J103</f>
        <v>44001.78999999999</v>
      </c>
      <c r="M103" s="19">
        <v>80998.20999999999</v>
      </c>
      <c r="N103" s="19">
        <v>80871.21</v>
      </c>
      <c r="O103" s="20">
        <f aca="true" t="shared" si="37" ref="O103:O110">J103-N103</f>
        <v>127</v>
      </c>
    </row>
    <row r="104" spans="2:15" ht="15" customHeight="1">
      <c r="B104" s="17" t="s">
        <v>176</v>
      </c>
      <c r="C104" s="18" t="s">
        <v>177</v>
      </c>
      <c r="D104" s="19">
        <v>57000</v>
      </c>
      <c r="E104" s="19">
        <v>94233.79000000001</v>
      </c>
      <c r="F104" s="19">
        <v>94233.79000000001</v>
      </c>
      <c r="G104" s="19">
        <f t="shared" si="33"/>
        <v>57000</v>
      </c>
      <c r="H104" s="19">
        <v>30165.730000000003</v>
      </c>
      <c r="I104" s="19">
        <f t="shared" si="34"/>
        <v>26834.269999999997</v>
      </c>
      <c r="J104" s="19">
        <v>26565.730000000003</v>
      </c>
      <c r="K104" s="20">
        <f t="shared" si="35"/>
        <v>3600</v>
      </c>
      <c r="L104" s="20">
        <f t="shared" si="36"/>
        <v>30434.269999999997</v>
      </c>
      <c r="M104" s="19">
        <v>26565.730000000003</v>
      </c>
      <c r="N104" s="19">
        <v>26565.730000000003</v>
      </c>
      <c r="O104" s="20">
        <f t="shared" si="37"/>
        <v>0</v>
      </c>
    </row>
    <row r="105" spans="2:15" ht="15" customHeight="1">
      <c r="B105" s="17" t="s">
        <v>178</v>
      </c>
      <c r="C105" s="18" t="s">
        <v>179</v>
      </c>
      <c r="D105" s="19">
        <v>20000</v>
      </c>
      <c r="E105" s="19">
        <v>19795.1</v>
      </c>
      <c r="F105" s="19">
        <v>19795.1</v>
      </c>
      <c r="G105" s="19">
        <f t="shared" si="33"/>
        <v>20000</v>
      </c>
      <c r="H105" s="19">
        <v>1277.4499999999998</v>
      </c>
      <c r="I105" s="19">
        <f t="shared" si="34"/>
        <v>18722.55</v>
      </c>
      <c r="J105" s="19">
        <v>1277.4499999999998</v>
      </c>
      <c r="K105" s="20">
        <f t="shared" si="35"/>
        <v>0</v>
      </c>
      <c r="L105" s="20">
        <f t="shared" si="36"/>
        <v>18722.55</v>
      </c>
      <c r="M105" s="19">
        <v>1277.4499999999998</v>
      </c>
      <c r="N105" s="19">
        <v>1277.4499999999998</v>
      </c>
      <c r="O105" s="20">
        <f t="shared" si="37"/>
        <v>0</v>
      </c>
    </row>
    <row r="106" spans="2:15" ht="15" customHeight="1">
      <c r="B106" s="17" t="s">
        <v>180</v>
      </c>
      <c r="C106" s="18" t="s">
        <v>181</v>
      </c>
      <c r="D106" s="19">
        <v>285000</v>
      </c>
      <c r="E106" s="19">
        <v>441000</v>
      </c>
      <c r="F106" s="19">
        <v>441000</v>
      </c>
      <c r="G106" s="19">
        <f t="shared" si="33"/>
        <v>285000</v>
      </c>
      <c r="H106" s="19">
        <v>272392.13999999996</v>
      </c>
      <c r="I106" s="19">
        <f t="shared" si="34"/>
        <v>12607.860000000044</v>
      </c>
      <c r="J106" s="19">
        <v>17245.640000000003</v>
      </c>
      <c r="K106" s="20">
        <f t="shared" si="35"/>
        <v>255146.49999999994</v>
      </c>
      <c r="L106" s="20">
        <f t="shared" si="36"/>
        <v>267754.36</v>
      </c>
      <c r="M106" s="19">
        <v>17245.64</v>
      </c>
      <c r="N106" s="19">
        <v>17245.640000000003</v>
      </c>
      <c r="O106" s="20">
        <f t="shared" si="37"/>
        <v>0</v>
      </c>
    </row>
    <row r="107" spans="2:15" ht="15" customHeight="1">
      <c r="B107" s="17" t="s">
        <v>182</v>
      </c>
      <c r="C107" s="18" t="s">
        <v>183</v>
      </c>
      <c r="D107" s="19">
        <v>110000</v>
      </c>
      <c r="E107" s="19">
        <v>230000</v>
      </c>
      <c r="F107" s="19">
        <v>230000</v>
      </c>
      <c r="G107" s="19">
        <f t="shared" si="33"/>
        <v>110000</v>
      </c>
      <c r="H107" s="19">
        <v>9215.04</v>
      </c>
      <c r="I107" s="19">
        <f t="shared" si="34"/>
        <v>100784.95999999999</v>
      </c>
      <c r="J107" s="19">
        <v>9215.04</v>
      </c>
      <c r="K107" s="20">
        <f t="shared" si="35"/>
        <v>0</v>
      </c>
      <c r="L107" s="20">
        <f t="shared" si="36"/>
        <v>100784.95999999999</v>
      </c>
      <c r="M107" s="19">
        <v>9215.04</v>
      </c>
      <c r="N107" s="19">
        <v>9215.04</v>
      </c>
      <c r="O107" s="20">
        <f t="shared" si="37"/>
        <v>0</v>
      </c>
    </row>
    <row r="108" spans="2:15" ht="15" customHeight="1">
      <c r="B108" s="17" t="s">
        <v>184</v>
      </c>
      <c r="C108" s="18" t="s">
        <v>185</v>
      </c>
      <c r="D108" s="19">
        <v>924000</v>
      </c>
      <c r="E108" s="19">
        <v>1040743.0800000001</v>
      </c>
      <c r="F108" s="19">
        <v>1040743.0800000001</v>
      </c>
      <c r="G108" s="19">
        <f t="shared" si="33"/>
        <v>924000</v>
      </c>
      <c r="H108" s="19">
        <v>432565.02</v>
      </c>
      <c r="I108" s="19">
        <f t="shared" si="34"/>
        <v>491434.98</v>
      </c>
      <c r="J108" s="19">
        <v>303265.01999999996</v>
      </c>
      <c r="K108" s="20">
        <f t="shared" si="35"/>
        <v>129300.00000000006</v>
      </c>
      <c r="L108" s="20">
        <f t="shared" si="36"/>
        <v>620734.98</v>
      </c>
      <c r="M108" s="19">
        <v>303265.02</v>
      </c>
      <c r="N108" s="19">
        <v>303265.01999999996</v>
      </c>
      <c r="O108" s="20">
        <f t="shared" si="37"/>
        <v>0</v>
      </c>
    </row>
    <row r="109" spans="2:15" ht="15" customHeight="1">
      <c r="B109" s="17" t="s">
        <v>186</v>
      </c>
      <c r="C109" s="18" t="s">
        <v>187</v>
      </c>
      <c r="D109" s="19">
        <v>768000</v>
      </c>
      <c r="E109" s="19">
        <v>1367800</v>
      </c>
      <c r="F109" s="19">
        <v>1291000</v>
      </c>
      <c r="G109" s="19">
        <f t="shared" si="33"/>
        <v>691200</v>
      </c>
      <c r="H109" s="19">
        <v>83497.39</v>
      </c>
      <c r="I109" s="19">
        <f t="shared" si="34"/>
        <v>607702.61</v>
      </c>
      <c r="J109" s="19">
        <v>67847.38999999998</v>
      </c>
      <c r="K109" s="20">
        <f t="shared" si="35"/>
        <v>15650.000000000015</v>
      </c>
      <c r="L109" s="20">
        <f t="shared" si="36"/>
        <v>623352.61</v>
      </c>
      <c r="M109" s="19">
        <v>67847.38999999998</v>
      </c>
      <c r="N109" s="19">
        <v>66347.39</v>
      </c>
      <c r="O109" s="20">
        <f t="shared" si="37"/>
        <v>1499.9999999999854</v>
      </c>
    </row>
    <row r="110" spans="2:15" ht="15" customHeight="1">
      <c r="B110" s="17" t="s">
        <v>188</v>
      </c>
      <c r="C110" s="18" t="s">
        <v>189</v>
      </c>
      <c r="D110" s="19">
        <v>38000</v>
      </c>
      <c r="E110" s="19">
        <v>38000</v>
      </c>
      <c r="F110" s="19">
        <v>38000</v>
      </c>
      <c r="G110" s="19">
        <f t="shared" si="33"/>
        <v>38000</v>
      </c>
      <c r="H110" s="19">
        <v>5460.12</v>
      </c>
      <c r="I110" s="19">
        <f t="shared" si="34"/>
        <v>32539.88</v>
      </c>
      <c r="J110" s="19">
        <v>5460.12</v>
      </c>
      <c r="K110" s="20">
        <f t="shared" si="35"/>
        <v>0</v>
      </c>
      <c r="L110" s="20">
        <f t="shared" si="36"/>
        <v>32539.88</v>
      </c>
      <c r="M110" s="19">
        <v>5460.12</v>
      </c>
      <c r="N110" s="19">
        <v>5460.12</v>
      </c>
      <c r="O110" s="20">
        <f t="shared" si="37"/>
        <v>0</v>
      </c>
    </row>
    <row r="111" spans="4:15" ht="4.5" customHeight="1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2:15" ht="15" customHeight="1">
      <c r="B112" s="22" t="str">
        <f>"TOTAL CAPITULO "&amp;B52&amp;":"</f>
        <v>TOTAL CAPITULO 2000:</v>
      </c>
      <c r="C112" s="22"/>
      <c r="D112" s="8">
        <f aca="true" t="shared" si="38" ref="D112:O112">SUBTOTAL(9,D54:D111)</f>
        <v>21772000</v>
      </c>
      <c r="E112" s="8">
        <f t="shared" si="38"/>
        <v>26863451.069999993</v>
      </c>
      <c r="F112" s="8">
        <f t="shared" si="38"/>
        <v>26901429.07</v>
      </c>
      <c r="G112" s="8">
        <f t="shared" si="38"/>
        <v>21809978</v>
      </c>
      <c r="H112" s="8">
        <f t="shared" si="38"/>
        <v>18106213.220000003</v>
      </c>
      <c r="I112" s="8">
        <f t="shared" si="38"/>
        <v>3703764.78</v>
      </c>
      <c r="J112" s="8">
        <f t="shared" si="38"/>
        <v>14107331.940000001</v>
      </c>
      <c r="K112" s="8">
        <f t="shared" si="38"/>
        <v>3998881.280000001</v>
      </c>
      <c r="L112" s="8">
        <f t="shared" si="38"/>
        <v>7702646.0600000005</v>
      </c>
      <c r="M112" s="8">
        <f t="shared" si="38"/>
        <v>14107331.940000001</v>
      </c>
      <c r="N112" s="8">
        <f t="shared" si="38"/>
        <v>14105704.940000001</v>
      </c>
      <c r="O112" s="8">
        <f t="shared" si="38"/>
        <v>1626.9999999999854</v>
      </c>
    </row>
    <row r="113" spans="4:15" ht="15" customHeight="1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2:15" ht="15" customHeight="1">
      <c r="B114" s="3" t="s">
        <v>190</v>
      </c>
      <c r="C114" s="4" t="s">
        <v>191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4:15" ht="15" customHeight="1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2:15" ht="15" customHeight="1">
      <c r="B116" s="5" t="s">
        <v>192</v>
      </c>
      <c r="C116" s="6" t="s">
        <v>193</v>
      </c>
      <c r="D116" s="7">
        <f aca="true" t="shared" si="39" ref="D116:O116">SUBTOTAL(9,D117:D124)</f>
        <v>27418000</v>
      </c>
      <c r="E116" s="7">
        <f t="shared" si="39"/>
        <v>40196236.43</v>
      </c>
      <c r="F116" s="7">
        <f t="shared" si="39"/>
        <v>53696236.43</v>
      </c>
      <c r="G116" s="7">
        <f t="shared" si="39"/>
        <v>40918000</v>
      </c>
      <c r="H116" s="7">
        <f t="shared" si="39"/>
        <v>40255559.769999996</v>
      </c>
      <c r="I116" s="7">
        <f t="shared" si="39"/>
        <v>662440.23</v>
      </c>
      <c r="J116" s="7">
        <f t="shared" si="39"/>
        <v>30497037.15</v>
      </c>
      <c r="K116" s="7">
        <f t="shared" si="39"/>
        <v>9758522.62</v>
      </c>
      <c r="L116" s="7">
        <f t="shared" si="39"/>
        <v>10420962.85</v>
      </c>
      <c r="M116" s="7">
        <f t="shared" si="39"/>
        <v>30497037.15</v>
      </c>
      <c r="N116" s="7">
        <f t="shared" si="39"/>
        <v>30497037.15</v>
      </c>
      <c r="O116" s="7">
        <f t="shared" si="39"/>
        <v>0</v>
      </c>
    </row>
    <row r="117" spans="2:15" ht="15" customHeight="1">
      <c r="B117" s="17" t="s">
        <v>194</v>
      </c>
      <c r="C117" s="18" t="s">
        <v>195</v>
      </c>
      <c r="D117" s="19">
        <v>1350000</v>
      </c>
      <c r="E117" s="19">
        <v>1278683</v>
      </c>
      <c r="F117" s="19">
        <v>1780183</v>
      </c>
      <c r="G117" s="19">
        <f aca="true" t="shared" si="40" ref="G117:G123">D117-E117+F117</f>
        <v>1851500</v>
      </c>
      <c r="H117" s="19">
        <v>1365051</v>
      </c>
      <c r="I117" s="19">
        <f aca="true" t="shared" si="41" ref="I117:I123">G117-H117</f>
        <v>486449</v>
      </c>
      <c r="J117" s="19">
        <v>1365051</v>
      </c>
      <c r="K117" s="20">
        <f aca="true" t="shared" si="42" ref="K117:K123">H117-J117</f>
        <v>0</v>
      </c>
      <c r="L117" s="20">
        <f aca="true" t="shared" si="43" ref="L117:L123">G117-J117</f>
        <v>486449</v>
      </c>
      <c r="M117" s="19">
        <v>1365051</v>
      </c>
      <c r="N117" s="19">
        <v>1365051</v>
      </c>
      <c r="O117" s="20">
        <f aca="true" t="shared" si="44" ref="O117:O123">J117-N117</f>
        <v>0</v>
      </c>
    </row>
    <row r="118" spans="2:15" ht="15" customHeight="1">
      <c r="B118" s="17" t="s">
        <v>196</v>
      </c>
      <c r="C118" s="18" t="s">
        <v>197</v>
      </c>
      <c r="D118" s="19">
        <v>25000000</v>
      </c>
      <c r="E118" s="19">
        <v>38073902</v>
      </c>
      <c r="F118" s="19">
        <v>51072402</v>
      </c>
      <c r="G118" s="19">
        <f t="shared" si="40"/>
        <v>37998500</v>
      </c>
      <c r="H118" s="19">
        <v>37998223</v>
      </c>
      <c r="I118" s="19">
        <f t="shared" si="41"/>
        <v>277</v>
      </c>
      <c r="J118" s="19">
        <v>28368833</v>
      </c>
      <c r="K118" s="20">
        <f t="shared" si="42"/>
        <v>9629390</v>
      </c>
      <c r="L118" s="20">
        <f t="shared" si="43"/>
        <v>9629667</v>
      </c>
      <c r="M118" s="19">
        <v>28368833</v>
      </c>
      <c r="N118" s="19">
        <v>28368833</v>
      </c>
      <c r="O118" s="20">
        <f t="shared" si="44"/>
        <v>0</v>
      </c>
    </row>
    <row r="119" spans="2:15" ht="15" customHeight="1">
      <c r="B119" s="17" t="s">
        <v>198</v>
      </c>
      <c r="C119" s="18" t="s">
        <v>199</v>
      </c>
      <c r="D119" s="19">
        <v>5000</v>
      </c>
      <c r="E119" s="19">
        <v>5000</v>
      </c>
      <c r="F119" s="19">
        <v>5000</v>
      </c>
      <c r="G119" s="19">
        <f t="shared" si="40"/>
        <v>5000</v>
      </c>
      <c r="H119" s="19">
        <v>0</v>
      </c>
      <c r="I119" s="19">
        <f t="shared" si="41"/>
        <v>5000</v>
      </c>
      <c r="J119" s="19">
        <v>0</v>
      </c>
      <c r="K119" s="20">
        <f t="shared" si="42"/>
        <v>0</v>
      </c>
      <c r="L119" s="20">
        <f t="shared" si="43"/>
        <v>5000</v>
      </c>
      <c r="M119" s="19">
        <v>0</v>
      </c>
      <c r="N119" s="19">
        <v>0</v>
      </c>
      <c r="O119" s="20">
        <f t="shared" si="44"/>
        <v>0</v>
      </c>
    </row>
    <row r="120" spans="2:15" ht="15" customHeight="1">
      <c r="B120" s="17" t="s">
        <v>200</v>
      </c>
      <c r="C120" s="18" t="s">
        <v>201</v>
      </c>
      <c r="D120" s="19">
        <v>250000</v>
      </c>
      <c r="E120" s="19">
        <v>119701</v>
      </c>
      <c r="F120" s="19">
        <v>119701</v>
      </c>
      <c r="G120" s="19">
        <f t="shared" si="40"/>
        <v>250000</v>
      </c>
      <c r="H120" s="19">
        <v>191757</v>
      </c>
      <c r="I120" s="19">
        <f t="shared" si="41"/>
        <v>58243</v>
      </c>
      <c r="J120" s="19">
        <v>151944</v>
      </c>
      <c r="K120" s="20">
        <f t="shared" si="42"/>
        <v>39813</v>
      </c>
      <c r="L120" s="20">
        <f t="shared" si="43"/>
        <v>98056</v>
      </c>
      <c r="M120" s="19">
        <v>151944</v>
      </c>
      <c r="N120" s="19">
        <v>151944</v>
      </c>
      <c r="O120" s="20">
        <f t="shared" si="44"/>
        <v>0</v>
      </c>
    </row>
    <row r="121" spans="2:15" ht="15" customHeight="1">
      <c r="B121" s="17" t="s">
        <v>202</v>
      </c>
      <c r="C121" s="18" t="s">
        <v>203</v>
      </c>
      <c r="D121" s="19">
        <v>400000</v>
      </c>
      <c r="E121" s="19">
        <v>338376</v>
      </c>
      <c r="F121" s="19">
        <v>338376</v>
      </c>
      <c r="G121" s="19">
        <f t="shared" si="40"/>
        <v>400000</v>
      </c>
      <c r="H121" s="19">
        <v>400000</v>
      </c>
      <c r="I121" s="19">
        <f t="shared" si="41"/>
        <v>0</v>
      </c>
      <c r="J121" s="19">
        <v>310680.37999999995</v>
      </c>
      <c r="K121" s="20">
        <f t="shared" si="42"/>
        <v>89319.62000000005</v>
      </c>
      <c r="L121" s="20">
        <f t="shared" si="43"/>
        <v>89319.62000000005</v>
      </c>
      <c r="M121" s="19">
        <v>310680.37999999995</v>
      </c>
      <c r="N121" s="19">
        <v>310680.37999999995</v>
      </c>
      <c r="O121" s="20">
        <f t="shared" si="44"/>
        <v>0</v>
      </c>
    </row>
    <row r="122" spans="2:15" ht="15" customHeight="1">
      <c r="B122" s="17" t="s">
        <v>204</v>
      </c>
      <c r="C122" s="18" t="s">
        <v>205</v>
      </c>
      <c r="D122" s="19">
        <v>380000</v>
      </c>
      <c r="E122" s="19">
        <v>342574.43</v>
      </c>
      <c r="F122" s="19">
        <v>342574.43</v>
      </c>
      <c r="G122" s="19">
        <f t="shared" si="40"/>
        <v>380000</v>
      </c>
      <c r="H122" s="19">
        <v>291925.33</v>
      </c>
      <c r="I122" s="19">
        <f t="shared" si="41"/>
        <v>88074.66999999998</v>
      </c>
      <c r="J122" s="19">
        <v>291925.33</v>
      </c>
      <c r="K122" s="20">
        <f t="shared" si="42"/>
        <v>0</v>
      </c>
      <c r="L122" s="20">
        <f t="shared" si="43"/>
        <v>88074.66999999998</v>
      </c>
      <c r="M122" s="19">
        <v>291925.33</v>
      </c>
      <c r="N122" s="19">
        <v>291925.33</v>
      </c>
      <c r="O122" s="20">
        <f t="shared" si="44"/>
        <v>0</v>
      </c>
    </row>
    <row r="123" spans="2:15" ht="15" customHeight="1">
      <c r="B123" s="17" t="s">
        <v>206</v>
      </c>
      <c r="C123" s="18" t="s">
        <v>207</v>
      </c>
      <c r="D123" s="19">
        <v>33000</v>
      </c>
      <c r="E123" s="19">
        <v>38000</v>
      </c>
      <c r="F123" s="19">
        <v>38000</v>
      </c>
      <c r="G123" s="19">
        <f t="shared" si="40"/>
        <v>33000</v>
      </c>
      <c r="H123" s="19">
        <v>8603.44</v>
      </c>
      <c r="I123" s="19">
        <f t="shared" si="41"/>
        <v>24396.559999999998</v>
      </c>
      <c r="J123" s="19">
        <v>8603.44</v>
      </c>
      <c r="K123" s="20">
        <f t="shared" si="42"/>
        <v>0</v>
      </c>
      <c r="L123" s="20">
        <f t="shared" si="43"/>
        <v>24396.559999999998</v>
      </c>
      <c r="M123" s="19">
        <v>8603.44</v>
      </c>
      <c r="N123" s="19">
        <v>8603.44</v>
      </c>
      <c r="O123" s="20">
        <f t="shared" si="44"/>
        <v>0</v>
      </c>
    </row>
    <row r="124" spans="2:15" ht="4.5" customHeight="1">
      <c r="B124" s="21"/>
      <c r="C124" s="18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2:15" ht="15" customHeight="1">
      <c r="B125" s="5" t="s">
        <v>208</v>
      </c>
      <c r="C125" s="6" t="s">
        <v>209</v>
      </c>
      <c r="D125" s="7">
        <f aca="true" t="shared" si="45" ref="D125:O125">SUBTOTAL(9,D126:D134)</f>
        <v>12550000</v>
      </c>
      <c r="E125" s="7">
        <f t="shared" si="45"/>
        <v>20338071.35</v>
      </c>
      <c r="F125" s="7">
        <f t="shared" si="45"/>
        <v>21585455.35</v>
      </c>
      <c r="G125" s="7">
        <f t="shared" si="45"/>
        <v>13797384</v>
      </c>
      <c r="H125" s="7">
        <f t="shared" si="45"/>
        <v>4759051.960000001</v>
      </c>
      <c r="I125" s="7">
        <f t="shared" si="45"/>
        <v>9038332.04</v>
      </c>
      <c r="J125" s="7">
        <f t="shared" si="45"/>
        <v>3118666.5</v>
      </c>
      <c r="K125" s="7">
        <f t="shared" si="45"/>
        <v>1640385.4600000004</v>
      </c>
      <c r="L125" s="7">
        <f t="shared" si="45"/>
        <v>10678717.5</v>
      </c>
      <c r="M125" s="7">
        <f t="shared" si="45"/>
        <v>3118666.5</v>
      </c>
      <c r="N125" s="7">
        <f t="shared" si="45"/>
        <v>3118666.5</v>
      </c>
      <c r="O125" s="7">
        <f t="shared" si="45"/>
        <v>0</v>
      </c>
    </row>
    <row r="126" spans="2:15" ht="15" customHeight="1">
      <c r="B126" s="17" t="s">
        <v>210</v>
      </c>
      <c r="C126" s="18" t="s">
        <v>211</v>
      </c>
      <c r="D126" s="19">
        <v>8570000</v>
      </c>
      <c r="E126" s="19">
        <v>16637469.17</v>
      </c>
      <c r="F126" s="19">
        <v>16637469.17</v>
      </c>
      <c r="G126" s="19">
        <f aca="true" t="shared" si="46" ref="G126:G133">D126-E126+F126</f>
        <v>8570000</v>
      </c>
      <c r="H126" s="19">
        <v>34278</v>
      </c>
      <c r="I126" s="19">
        <f aca="true" t="shared" si="47" ref="I126:I133">G126-H126</f>
        <v>8535722</v>
      </c>
      <c r="J126" s="19">
        <v>34278</v>
      </c>
      <c r="K126" s="20">
        <f aca="true" t="shared" si="48" ref="K126:K133">H126-J126</f>
        <v>0</v>
      </c>
      <c r="L126" s="20">
        <f aca="true" t="shared" si="49" ref="L126:L133">G126-J126</f>
        <v>8535722</v>
      </c>
      <c r="M126" s="19">
        <v>34278</v>
      </c>
      <c r="N126" s="19">
        <v>34278</v>
      </c>
      <c r="O126" s="20">
        <f aca="true" t="shared" si="50" ref="O126:O133">J126-N126</f>
        <v>0</v>
      </c>
    </row>
    <row r="127" spans="2:15" ht="15" customHeight="1">
      <c r="B127" s="17" t="s">
        <v>212</v>
      </c>
      <c r="C127" s="18" t="s">
        <v>213</v>
      </c>
      <c r="D127" s="19">
        <v>3520000</v>
      </c>
      <c r="E127" s="19">
        <v>3284102.18</v>
      </c>
      <c r="F127" s="19">
        <v>3531486.18</v>
      </c>
      <c r="G127" s="19">
        <f t="shared" si="46"/>
        <v>3767384</v>
      </c>
      <c r="H127" s="19">
        <v>3432942.99</v>
      </c>
      <c r="I127" s="19">
        <f t="shared" si="47"/>
        <v>334441.0099999998</v>
      </c>
      <c r="J127" s="19">
        <v>2838493.53</v>
      </c>
      <c r="K127" s="20">
        <f t="shared" si="48"/>
        <v>594449.4600000004</v>
      </c>
      <c r="L127" s="20">
        <f t="shared" si="49"/>
        <v>928890.4700000002</v>
      </c>
      <c r="M127" s="19">
        <v>2838493.53</v>
      </c>
      <c r="N127" s="19">
        <v>2838493.53</v>
      </c>
      <c r="O127" s="20">
        <f t="shared" si="50"/>
        <v>0</v>
      </c>
    </row>
    <row r="128" spans="2:15" ht="15" customHeight="1">
      <c r="B128" s="17" t="s">
        <v>214</v>
      </c>
      <c r="C128" s="18" t="s">
        <v>215</v>
      </c>
      <c r="D128" s="19">
        <v>310000</v>
      </c>
      <c r="E128" s="19">
        <v>266500</v>
      </c>
      <c r="F128" s="19">
        <v>266500</v>
      </c>
      <c r="G128" s="19">
        <f t="shared" si="46"/>
        <v>310000</v>
      </c>
      <c r="H128" s="19">
        <v>228929.97</v>
      </c>
      <c r="I128" s="19">
        <f t="shared" si="47"/>
        <v>81070.03</v>
      </c>
      <c r="J128" s="19">
        <v>182993.97</v>
      </c>
      <c r="K128" s="20">
        <f t="shared" si="48"/>
        <v>45936</v>
      </c>
      <c r="L128" s="20">
        <f t="shared" si="49"/>
        <v>127006.03</v>
      </c>
      <c r="M128" s="19">
        <v>182993.97</v>
      </c>
      <c r="N128" s="19">
        <v>182993.97</v>
      </c>
      <c r="O128" s="20">
        <f t="shared" si="50"/>
        <v>0</v>
      </c>
    </row>
    <row r="129" spans="2:15" ht="15" customHeight="1">
      <c r="B129" s="17" t="s">
        <v>453</v>
      </c>
      <c r="C129" s="18" t="s">
        <v>454</v>
      </c>
      <c r="D129" s="19">
        <v>0</v>
      </c>
      <c r="E129" s="19">
        <v>0</v>
      </c>
      <c r="F129" s="19">
        <v>1000000</v>
      </c>
      <c r="G129" s="19">
        <f t="shared" si="46"/>
        <v>1000000</v>
      </c>
      <c r="H129" s="19">
        <v>1000000</v>
      </c>
      <c r="I129" s="19">
        <f t="shared" si="47"/>
        <v>0</v>
      </c>
      <c r="J129" s="19">
        <v>0</v>
      </c>
      <c r="K129" s="20">
        <f t="shared" si="48"/>
        <v>1000000</v>
      </c>
      <c r="L129" s="20">
        <f t="shared" si="49"/>
        <v>1000000</v>
      </c>
      <c r="M129" s="19">
        <v>0</v>
      </c>
      <c r="N129" s="19">
        <v>0</v>
      </c>
      <c r="O129" s="20">
        <f t="shared" si="50"/>
        <v>0</v>
      </c>
    </row>
    <row r="130" spans="2:15" ht="15" customHeight="1">
      <c r="B130" s="17" t="s">
        <v>216</v>
      </c>
      <c r="C130" s="18" t="s">
        <v>217</v>
      </c>
      <c r="D130" s="19">
        <v>50000</v>
      </c>
      <c r="E130" s="19">
        <v>50000</v>
      </c>
      <c r="F130" s="19">
        <v>50000</v>
      </c>
      <c r="G130" s="19">
        <f t="shared" si="46"/>
        <v>50000</v>
      </c>
      <c r="H130" s="19">
        <v>49880</v>
      </c>
      <c r="I130" s="19">
        <f t="shared" si="47"/>
        <v>120</v>
      </c>
      <c r="J130" s="19">
        <v>49880</v>
      </c>
      <c r="K130" s="20">
        <f t="shared" si="48"/>
        <v>0</v>
      </c>
      <c r="L130" s="20">
        <f t="shared" si="49"/>
        <v>120</v>
      </c>
      <c r="M130" s="19">
        <v>49880</v>
      </c>
      <c r="N130" s="19">
        <v>49880</v>
      </c>
      <c r="O130" s="20">
        <f t="shared" si="50"/>
        <v>0</v>
      </c>
    </row>
    <row r="131" spans="2:15" ht="15" customHeight="1">
      <c r="B131" s="17" t="s">
        <v>218</v>
      </c>
      <c r="C131" s="18" t="s">
        <v>219</v>
      </c>
      <c r="D131" s="19">
        <v>0</v>
      </c>
      <c r="E131" s="19">
        <v>0</v>
      </c>
      <c r="F131" s="19">
        <v>0</v>
      </c>
      <c r="G131" s="19">
        <f t="shared" si="46"/>
        <v>0</v>
      </c>
      <c r="H131" s="19">
        <v>0</v>
      </c>
      <c r="I131" s="19">
        <f t="shared" si="47"/>
        <v>0</v>
      </c>
      <c r="J131" s="19">
        <v>0</v>
      </c>
      <c r="K131" s="20">
        <f t="shared" si="48"/>
        <v>0</v>
      </c>
      <c r="L131" s="20">
        <f t="shared" si="49"/>
        <v>0</v>
      </c>
      <c r="M131" s="19">
        <v>0</v>
      </c>
      <c r="N131" s="19">
        <v>0</v>
      </c>
      <c r="O131" s="20">
        <f t="shared" si="50"/>
        <v>0</v>
      </c>
    </row>
    <row r="132" spans="2:15" ht="15" customHeight="1">
      <c r="B132" s="17" t="s">
        <v>220</v>
      </c>
      <c r="C132" s="18" t="s">
        <v>221</v>
      </c>
      <c r="D132" s="19">
        <v>100000</v>
      </c>
      <c r="E132" s="19">
        <v>100000</v>
      </c>
      <c r="F132" s="19">
        <v>100000</v>
      </c>
      <c r="G132" s="19">
        <f t="shared" si="46"/>
        <v>100000</v>
      </c>
      <c r="H132" s="19">
        <v>13021</v>
      </c>
      <c r="I132" s="19">
        <f t="shared" si="47"/>
        <v>86979</v>
      </c>
      <c r="J132" s="19">
        <v>13021</v>
      </c>
      <c r="K132" s="20">
        <f t="shared" si="48"/>
        <v>0</v>
      </c>
      <c r="L132" s="20">
        <f t="shared" si="49"/>
        <v>86979</v>
      </c>
      <c r="M132" s="19">
        <v>13021</v>
      </c>
      <c r="N132" s="19">
        <v>13021</v>
      </c>
      <c r="O132" s="20">
        <f t="shared" si="50"/>
        <v>0</v>
      </c>
    </row>
    <row r="133" spans="2:15" ht="15" customHeight="1">
      <c r="B133" s="17" t="s">
        <v>222</v>
      </c>
      <c r="C133" s="18" t="s">
        <v>223</v>
      </c>
      <c r="D133" s="19">
        <v>0</v>
      </c>
      <c r="E133" s="19">
        <v>0</v>
      </c>
      <c r="F133" s="19">
        <v>0</v>
      </c>
      <c r="G133" s="19">
        <f t="shared" si="46"/>
        <v>0</v>
      </c>
      <c r="H133" s="19">
        <v>0</v>
      </c>
      <c r="I133" s="19">
        <f t="shared" si="47"/>
        <v>0</v>
      </c>
      <c r="J133" s="19">
        <v>0</v>
      </c>
      <c r="K133" s="20">
        <f t="shared" si="48"/>
        <v>0</v>
      </c>
      <c r="L133" s="20">
        <f t="shared" si="49"/>
        <v>0</v>
      </c>
      <c r="M133" s="19">
        <v>0</v>
      </c>
      <c r="N133" s="19">
        <v>0</v>
      </c>
      <c r="O133" s="20">
        <f t="shared" si="50"/>
        <v>0</v>
      </c>
    </row>
    <row r="134" spans="2:15" ht="4.5" customHeight="1">
      <c r="B134" s="21"/>
      <c r="C134" s="18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2:15" ht="25.5">
      <c r="B135" s="5" t="s">
        <v>224</v>
      </c>
      <c r="C135" s="6" t="s">
        <v>225</v>
      </c>
      <c r="D135" s="7">
        <f aca="true" t="shared" si="51" ref="D135:O135">SUBTOTAL(9,D136:D148)</f>
        <v>22688000</v>
      </c>
      <c r="E135" s="7">
        <f t="shared" si="51"/>
        <v>42445818.599999994</v>
      </c>
      <c r="F135" s="7">
        <f t="shared" si="51"/>
        <v>50589095.6</v>
      </c>
      <c r="G135" s="7">
        <f t="shared" si="51"/>
        <v>30831277.000000004</v>
      </c>
      <c r="H135" s="7">
        <f t="shared" si="51"/>
        <v>22679601.76</v>
      </c>
      <c r="I135" s="7">
        <f t="shared" si="51"/>
        <v>8151675.240000004</v>
      </c>
      <c r="J135" s="7">
        <f t="shared" si="51"/>
        <v>12815873.31</v>
      </c>
      <c r="K135" s="7">
        <f t="shared" si="51"/>
        <v>9863728.45</v>
      </c>
      <c r="L135" s="7">
        <f t="shared" si="51"/>
        <v>18015403.690000005</v>
      </c>
      <c r="M135" s="7">
        <f t="shared" si="51"/>
        <v>12815873.31</v>
      </c>
      <c r="N135" s="7">
        <f t="shared" si="51"/>
        <v>11965873.31</v>
      </c>
      <c r="O135" s="7">
        <f t="shared" si="51"/>
        <v>850000</v>
      </c>
    </row>
    <row r="136" spans="2:15" ht="15" customHeight="1">
      <c r="B136" s="17" t="s">
        <v>226</v>
      </c>
      <c r="C136" s="18" t="s">
        <v>227</v>
      </c>
      <c r="D136" s="19">
        <v>4445000</v>
      </c>
      <c r="E136" s="19">
        <v>3745000</v>
      </c>
      <c r="F136" s="19">
        <v>2800000</v>
      </c>
      <c r="G136" s="19">
        <f aca="true" t="shared" si="52" ref="G136:G147">D136-E136+F136</f>
        <v>3500000</v>
      </c>
      <c r="H136" s="19">
        <v>174000</v>
      </c>
      <c r="I136" s="19">
        <f aca="true" t="shared" si="53" ref="I136:I147">G136-H136</f>
        <v>3326000</v>
      </c>
      <c r="J136" s="19">
        <v>87000</v>
      </c>
      <c r="K136" s="20">
        <f aca="true" t="shared" si="54" ref="K136:K147">H136-J136</f>
        <v>87000</v>
      </c>
      <c r="L136" s="20">
        <f aca="true" t="shared" si="55" ref="L136:L147">G136-J136</f>
        <v>3413000</v>
      </c>
      <c r="M136" s="19">
        <v>87000</v>
      </c>
      <c r="N136" s="19">
        <v>87000</v>
      </c>
      <c r="O136" s="20">
        <f aca="true" t="shared" si="56" ref="O136:O147">J136-N136</f>
        <v>0</v>
      </c>
    </row>
    <row r="137" spans="2:15" ht="15" customHeight="1">
      <c r="B137" s="17" t="s">
        <v>228</v>
      </c>
      <c r="C137" s="18" t="s">
        <v>229</v>
      </c>
      <c r="D137" s="19">
        <v>0</v>
      </c>
      <c r="E137" s="19">
        <v>0</v>
      </c>
      <c r="F137" s="19">
        <v>0</v>
      </c>
      <c r="G137" s="19">
        <f t="shared" si="52"/>
        <v>0</v>
      </c>
      <c r="H137" s="19">
        <v>0</v>
      </c>
      <c r="I137" s="19">
        <f t="shared" si="53"/>
        <v>0</v>
      </c>
      <c r="J137" s="19">
        <v>0</v>
      </c>
      <c r="K137" s="20">
        <f t="shared" si="54"/>
        <v>0</v>
      </c>
      <c r="L137" s="20">
        <f t="shared" si="55"/>
        <v>0</v>
      </c>
      <c r="M137" s="19">
        <v>0</v>
      </c>
      <c r="N137" s="19">
        <v>0</v>
      </c>
      <c r="O137" s="20">
        <f t="shared" si="56"/>
        <v>0</v>
      </c>
    </row>
    <row r="138" spans="2:15" ht="15" customHeight="1">
      <c r="B138" s="17" t="s">
        <v>230</v>
      </c>
      <c r="C138" s="18" t="s">
        <v>231</v>
      </c>
      <c r="D138" s="19">
        <v>870000</v>
      </c>
      <c r="E138" s="19">
        <v>1623608</v>
      </c>
      <c r="F138" s="19">
        <v>3673608</v>
      </c>
      <c r="G138" s="19">
        <f t="shared" si="52"/>
        <v>2920000</v>
      </c>
      <c r="H138" s="19">
        <v>704226.03</v>
      </c>
      <c r="I138" s="19">
        <f t="shared" si="53"/>
        <v>2215773.9699999997</v>
      </c>
      <c r="J138" s="19">
        <v>444990.99999999994</v>
      </c>
      <c r="K138" s="20">
        <f t="shared" si="54"/>
        <v>259235.0300000001</v>
      </c>
      <c r="L138" s="20">
        <f t="shared" si="55"/>
        <v>2475009</v>
      </c>
      <c r="M138" s="19">
        <v>444991</v>
      </c>
      <c r="N138" s="19">
        <v>444990.99999999994</v>
      </c>
      <c r="O138" s="20">
        <f t="shared" si="56"/>
        <v>0</v>
      </c>
    </row>
    <row r="139" spans="2:15" ht="15" customHeight="1">
      <c r="B139" s="17" t="s">
        <v>232</v>
      </c>
      <c r="C139" s="18" t="s">
        <v>233</v>
      </c>
      <c r="D139" s="19">
        <v>200000</v>
      </c>
      <c r="E139" s="19">
        <v>200000</v>
      </c>
      <c r="F139" s="19">
        <v>200000</v>
      </c>
      <c r="G139" s="19">
        <f t="shared" si="52"/>
        <v>200000</v>
      </c>
      <c r="H139" s="19">
        <v>0</v>
      </c>
      <c r="I139" s="19">
        <f t="shared" si="53"/>
        <v>200000</v>
      </c>
      <c r="J139" s="19">
        <v>0</v>
      </c>
      <c r="K139" s="20">
        <f t="shared" si="54"/>
        <v>0</v>
      </c>
      <c r="L139" s="20">
        <f t="shared" si="55"/>
        <v>200000</v>
      </c>
      <c r="M139" s="19">
        <v>0</v>
      </c>
      <c r="N139" s="19">
        <v>0</v>
      </c>
      <c r="O139" s="20">
        <f t="shared" si="56"/>
        <v>0</v>
      </c>
    </row>
    <row r="140" spans="2:15" ht="15" customHeight="1">
      <c r="B140" s="17" t="s">
        <v>234</v>
      </c>
      <c r="C140" s="18" t="s">
        <v>235</v>
      </c>
      <c r="D140" s="19">
        <v>420000</v>
      </c>
      <c r="E140" s="19">
        <v>420000</v>
      </c>
      <c r="F140" s="19">
        <v>1270000</v>
      </c>
      <c r="G140" s="19">
        <f t="shared" si="52"/>
        <v>1270000</v>
      </c>
      <c r="H140" s="19">
        <v>1231098.8</v>
      </c>
      <c r="I140" s="19">
        <f t="shared" si="53"/>
        <v>38901.19999999995</v>
      </c>
      <c r="J140" s="19">
        <v>1225098.8</v>
      </c>
      <c r="K140" s="20">
        <f t="shared" si="54"/>
        <v>6000</v>
      </c>
      <c r="L140" s="20">
        <f t="shared" si="55"/>
        <v>44901.19999999995</v>
      </c>
      <c r="M140" s="19">
        <v>1225098.8</v>
      </c>
      <c r="N140" s="19">
        <v>375098.8</v>
      </c>
      <c r="O140" s="20">
        <f t="shared" si="56"/>
        <v>850000</v>
      </c>
    </row>
    <row r="141" spans="2:15" ht="15" customHeight="1">
      <c r="B141" s="17" t="s">
        <v>236</v>
      </c>
      <c r="C141" s="18" t="s">
        <v>237</v>
      </c>
      <c r="D141" s="19">
        <v>12700000</v>
      </c>
      <c r="E141" s="19">
        <v>12700000</v>
      </c>
      <c r="F141" s="19">
        <v>564000</v>
      </c>
      <c r="G141" s="19">
        <f t="shared" si="52"/>
        <v>564000</v>
      </c>
      <c r="H141" s="19">
        <v>464000</v>
      </c>
      <c r="I141" s="19">
        <f t="shared" si="53"/>
        <v>100000</v>
      </c>
      <c r="J141" s="19">
        <v>185600</v>
      </c>
      <c r="K141" s="20">
        <f t="shared" si="54"/>
        <v>278400</v>
      </c>
      <c r="L141" s="20">
        <f t="shared" si="55"/>
        <v>378400</v>
      </c>
      <c r="M141" s="19">
        <v>185600</v>
      </c>
      <c r="N141" s="19">
        <v>185600</v>
      </c>
      <c r="O141" s="20">
        <f t="shared" si="56"/>
        <v>0</v>
      </c>
    </row>
    <row r="142" spans="2:15" ht="15" customHeight="1">
      <c r="B142" s="17" t="s">
        <v>238</v>
      </c>
      <c r="C142" s="18" t="s">
        <v>239</v>
      </c>
      <c r="D142" s="19">
        <v>20000</v>
      </c>
      <c r="E142" s="19">
        <v>20000</v>
      </c>
      <c r="F142" s="19">
        <v>20000</v>
      </c>
      <c r="G142" s="19">
        <f t="shared" si="52"/>
        <v>20000</v>
      </c>
      <c r="H142" s="19">
        <v>5439.12</v>
      </c>
      <c r="I142" s="19">
        <f t="shared" si="53"/>
        <v>14560.880000000001</v>
      </c>
      <c r="J142" s="19">
        <v>5439.12</v>
      </c>
      <c r="K142" s="20">
        <f t="shared" si="54"/>
        <v>0</v>
      </c>
      <c r="L142" s="20">
        <f t="shared" si="55"/>
        <v>14560.880000000001</v>
      </c>
      <c r="M142" s="19">
        <v>5439.12</v>
      </c>
      <c r="N142" s="19">
        <v>5439.12</v>
      </c>
      <c r="O142" s="20">
        <f t="shared" si="56"/>
        <v>0</v>
      </c>
    </row>
    <row r="143" spans="2:15" ht="15" customHeight="1">
      <c r="B143" s="17" t="s">
        <v>240</v>
      </c>
      <c r="C143" s="18" t="s">
        <v>241</v>
      </c>
      <c r="D143" s="19">
        <v>178000</v>
      </c>
      <c r="E143" s="19">
        <v>217234.4</v>
      </c>
      <c r="F143" s="19">
        <v>139234.4</v>
      </c>
      <c r="G143" s="19">
        <f t="shared" si="52"/>
        <v>100000</v>
      </c>
      <c r="H143" s="19">
        <v>83098.14</v>
      </c>
      <c r="I143" s="19">
        <f t="shared" si="53"/>
        <v>16901.86</v>
      </c>
      <c r="J143" s="19">
        <v>71168.14</v>
      </c>
      <c r="K143" s="20">
        <f t="shared" si="54"/>
        <v>11930</v>
      </c>
      <c r="L143" s="20">
        <f t="shared" si="55"/>
        <v>28831.86</v>
      </c>
      <c r="M143" s="19">
        <v>71168.14</v>
      </c>
      <c r="N143" s="19">
        <v>71168.14</v>
      </c>
      <c r="O143" s="20">
        <f t="shared" si="56"/>
        <v>0</v>
      </c>
    </row>
    <row r="144" spans="2:15" ht="15" customHeight="1">
      <c r="B144" s="17" t="s">
        <v>242</v>
      </c>
      <c r="C144" s="18" t="s">
        <v>243</v>
      </c>
      <c r="D144" s="19">
        <v>145000</v>
      </c>
      <c r="E144" s="19">
        <v>135000</v>
      </c>
      <c r="F144" s="19">
        <v>135000</v>
      </c>
      <c r="G144" s="19">
        <f t="shared" si="52"/>
        <v>145000</v>
      </c>
      <c r="H144" s="19">
        <v>0</v>
      </c>
      <c r="I144" s="19">
        <f t="shared" si="53"/>
        <v>145000</v>
      </c>
      <c r="J144" s="19">
        <v>0</v>
      </c>
      <c r="K144" s="20">
        <f t="shared" si="54"/>
        <v>0</v>
      </c>
      <c r="L144" s="20">
        <f t="shared" si="55"/>
        <v>145000</v>
      </c>
      <c r="M144" s="19">
        <v>0</v>
      </c>
      <c r="N144" s="19">
        <v>0</v>
      </c>
      <c r="O144" s="20">
        <f t="shared" si="56"/>
        <v>0</v>
      </c>
    </row>
    <row r="145" spans="2:15" ht="15" customHeight="1">
      <c r="B145" s="17" t="s">
        <v>244</v>
      </c>
      <c r="C145" s="18" t="s">
        <v>245</v>
      </c>
      <c r="D145" s="19">
        <v>235000</v>
      </c>
      <c r="E145" s="19">
        <v>275240</v>
      </c>
      <c r="F145" s="19">
        <v>650240</v>
      </c>
      <c r="G145" s="19">
        <f t="shared" si="52"/>
        <v>610000</v>
      </c>
      <c r="H145" s="19">
        <v>387972.18</v>
      </c>
      <c r="I145" s="19">
        <f t="shared" si="53"/>
        <v>222027.82</v>
      </c>
      <c r="J145" s="19">
        <v>387972.18</v>
      </c>
      <c r="K145" s="20">
        <f t="shared" si="54"/>
        <v>0</v>
      </c>
      <c r="L145" s="20">
        <f t="shared" si="55"/>
        <v>222027.82</v>
      </c>
      <c r="M145" s="19">
        <v>387972.18</v>
      </c>
      <c r="N145" s="19">
        <v>387972.18</v>
      </c>
      <c r="O145" s="20">
        <f t="shared" si="56"/>
        <v>0</v>
      </c>
    </row>
    <row r="146" spans="2:15" ht="15" customHeight="1">
      <c r="B146" s="17" t="s">
        <v>246</v>
      </c>
      <c r="C146" s="18" t="s">
        <v>247</v>
      </c>
      <c r="D146" s="19">
        <v>2300000</v>
      </c>
      <c r="E146" s="19">
        <v>19659736.2</v>
      </c>
      <c r="F146" s="19">
        <v>36862013.2</v>
      </c>
      <c r="G146" s="19">
        <f t="shared" si="52"/>
        <v>19502277.000000004</v>
      </c>
      <c r="H146" s="19">
        <v>18941993.8</v>
      </c>
      <c r="I146" s="19">
        <f t="shared" si="53"/>
        <v>560283.200000003</v>
      </c>
      <c r="J146" s="19">
        <v>9974671.8</v>
      </c>
      <c r="K146" s="20">
        <f t="shared" si="54"/>
        <v>8967322</v>
      </c>
      <c r="L146" s="20">
        <f t="shared" si="55"/>
        <v>9527605.200000003</v>
      </c>
      <c r="M146" s="19">
        <v>9974671.8</v>
      </c>
      <c r="N146" s="19">
        <v>9974671.8</v>
      </c>
      <c r="O146" s="20">
        <f t="shared" si="56"/>
        <v>0</v>
      </c>
    </row>
    <row r="147" spans="2:15" ht="15" customHeight="1">
      <c r="B147" s="17" t="s">
        <v>248</v>
      </c>
      <c r="C147" s="18" t="s">
        <v>249</v>
      </c>
      <c r="D147" s="19">
        <v>1175000</v>
      </c>
      <c r="E147" s="19">
        <v>3450000</v>
      </c>
      <c r="F147" s="19">
        <v>4275000</v>
      </c>
      <c r="G147" s="19">
        <f t="shared" si="52"/>
        <v>2000000</v>
      </c>
      <c r="H147" s="19">
        <v>687773.69</v>
      </c>
      <c r="I147" s="19">
        <f t="shared" si="53"/>
        <v>1312226.31</v>
      </c>
      <c r="J147" s="19">
        <v>433932.27</v>
      </c>
      <c r="K147" s="20">
        <f t="shared" si="54"/>
        <v>253841.41999999993</v>
      </c>
      <c r="L147" s="20">
        <f t="shared" si="55"/>
        <v>1566067.73</v>
      </c>
      <c r="M147" s="19">
        <v>433932.27</v>
      </c>
      <c r="N147" s="19">
        <v>433932.27</v>
      </c>
      <c r="O147" s="20">
        <f t="shared" si="56"/>
        <v>0</v>
      </c>
    </row>
    <row r="148" spans="2:15" ht="4.5" customHeight="1">
      <c r="B148" s="21"/>
      <c r="C148" s="1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</row>
    <row r="149" spans="2:15" ht="15" customHeight="1">
      <c r="B149" s="5" t="s">
        <v>250</v>
      </c>
      <c r="C149" s="6" t="s">
        <v>251</v>
      </c>
      <c r="D149" s="7">
        <f aca="true" t="shared" si="57" ref="D149:O149">SUBTOTAL(9,D150:D154)</f>
        <v>1835000</v>
      </c>
      <c r="E149" s="7">
        <f t="shared" si="57"/>
        <v>1833892.2</v>
      </c>
      <c r="F149" s="7">
        <f t="shared" si="57"/>
        <v>1833892.2</v>
      </c>
      <c r="G149" s="7">
        <f t="shared" si="57"/>
        <v>1835000</v>
      </c>
      <c r="H149" s="7">
        <f t="shared" si="57"/>
        <v>1808514.98</v>
      </c>
      <c r="I149" s="7">
        <f t="shared" si="57"/>
        <v>26485.020000000066</v>
      </c>
      <c r="J149" s="7">
        <f t="shared" si="57"/>
        <v>1791468.08</v>
      </c>
      <c r="K149" s="7">
        <f t="shared" si="57"/>
        <v>17046.899999999907</v>
      </c>
      <c r="L149" s="7">
        <f t="shared" si="57"/>
        <v>43531.91999999997</v>
      </c>
      <c r="M149" s="7">
        <f t="shared" si="57"/>
        <v>1791468.08</v>
      </c>
      <c r="N149" s="7">
        <f t="shared" si="57"/>
        <v>1791468.08</v>
      </c>
      <c r="O149" s="7">
        <f t="shared" si="57"/>
        <v>0</v>
      </c>
    </row>
    <row r="150" spans="2:15" ht="15" customHeight="1">
      <c r="B150" s="17" t="s">
        <v>252</v>
      </c>
      <c r="C150" s="18" t="s">
        <v>253</v>
      </c>
      <c r="D150" s="19">
        <v>15000</v>
      </c>
      <c r="E150" s="19">
        <v>13892.2</v>
      </c>
      <c r="F150" s="19">
        <v>13892.2</v>
      </c>
      <c r="G150" s="19">
        <f>D150-E150+F150</f>
        <v>15000</v>
      </c>
      <c r="H150" s="19">
        <v>22451.8</v>
      </c>
      <c r="I150" s="19">
        <f>G150-H150</f>
        <v>-7451.799999999999</v>
      </c>
      <c r="J150" s="19">
        <v>22451.8</v>
      </c>
      <c r="K150" s="20">
        <f>H150-J150</f>
        <v>0</v>
      </c>
      <c r="L150" s="20">
        <f>G150-J150</f>
        <v>-7451.799999999999</v>
      </c>
      <c r="M150" s="19">
        <v>22451.8</v>
      </c>
      <c r="N150" s="19">
        <v>22451.8</v>
      </c>
      <c r="O150" s="20">
        <f>J150-N150</f>
        <v>0</v>
      </c>
    </row>
    <row r="151" spans="2:15" ht="15" customHeight="1">
      <c r="B151" s="17" t="s">
        <v>254</v>
      </c>
      <c r="C151" s="18" t="s">
        <v>255</v>
      </c>
      <c r="D151" s="19">
        <v>1800000</v>
      </c>
      <c r="E151" s="19">
        <v>1800000</v>
      </c>
      <c r="F151" s="19">
        <v>1800000</v>
      </c>
      <c r="G151" s="19">
        <f>D151-E151+F151</f>
        <v>1800000</v>
      </c>
      <c r="H151" s="19">
        <v>1786063.18</v>
      </c>
      <c r="I151" s="19">
        <f>G151-H151</f>
        <v>13936.820000000065</v>
      </c>
      <c r="J151" s="19">
        <v>1769016.28</v>
      </c>
      <c r="K151" s="20">
        <f>H151-J151</f>
        <v>17046.899999999907</v>
      </c>
      <c r="L151" s="20">
        <f>G151-J151</f>
        <v>30983.719999999972</v>
      </c>
      <c r="M151" s="19">
        <v>1769016.28</v>
      </c>
      <c r="N151" s="19">
        <v>1769016.28</v>
      </c>
      <c r="O151" s="20">
        <f>J151-N151</f>
        <v>0</v>
      </c>
    </row>
    <row r="152" spans="2:15" ht="15" customHeight="1">
      <c r="B152" s="17" t="s">
        <v>256</v>
      </c>
      <c r="C152" s="18" t="s">
        <v>257</v>
      </c>
      <c r="D152" s="19">
        <v>10000</v>
      </c>
      <c r="E152" s="19">
        <v>10000</v>
      </c>
      <c r="F152" s="19">
        <v>10000</v>
      </c>
      <c r="G152" s="19">
        <f>D152-E152+F152</f>
        <v>10000</v>
      </c>
      <c r="H152" s="19">
        <v>0</v>
      </c>
      <c r="I152" s="19">
        <f>G152-H152</f>
        <v>10000</v>
      </c>
      <c r="J152" s="19">
        <v>0</v>
      </c>
      <c r="K152" s="20">
        <f>H152-J152</f>
        <v>0</v>
      </c>
      <c r="L152" s="20">
        <f>G152-J152</f>
        <v>10000</v>
      </c>
      <c r="M152" s="19">
        <v>0</v>
      </c>
      <c r="N152" s="19">
        <v>0</v>
      </c>
      <c r="O152" s="20">
        <f>J152-N152</f>
        <v>0</v>
      </c>
    </row>
    <row r="153" spans="2:15" ht="15" customHeight="1">
      <c r="B153" s="17" t="s">
        <v>258</v>
      </c>
      <c r="C153" s="18" t="s">
        <v>259</v>
      </c>
      <c r="D153" s="19">
        <v>10000</v>
      </c>
      <c r="E153" s="19">
        <v>10000</v>
      </c>
      <c r="F153" s="19">
        <v>10000</v>
      </c>
      <c r="G153" s="19">
        <f>D153-E153+F153</f>
        <v>10000</v>
      </c>
      <c r="H153" s="19">
        <v>0</v>
      </c>
      <c r="I153" s="19">
        <f>G153-H153</f>
        <v>10000</v>
      </c>
      <c r="J153" s="19">
        <v>0</v>
      </c>
      <c r="K153" s="20">
        <f>H153-J153</f>
        <v>0</v>
      </c>
      <c r="L153" s="20">
        <f>G153-J153</f>
        <v>10000</v>
      </c>
      <c r="M153" s="19">
        <v>0</v>
      </c>
      <c r="N153" s="19">
        <v>0</v>
      </c>
      <c r="O153" s="20">
        <f>J153-N153</f>
        <v>0</v>
      </c>
    </row>
    <row r="154" spans="2:15" ht="4.5" customHeight="1">
      <c r="B154" s="21"/>
      <c r="C154" s="18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</row>
    <row r="155" spans="2:15" ht="25.5">
      <c r="B155" s="5" t="s">
        <v>260</v>
      </c>
      <c r="C155" s="6" t="s">
        <v>261</v>
      </c>
      <c r="D155" s="7">
        <f aca="true" t="shared" si="58" ref="D155:O155">SUBTOTAL(9,D156:D165)</f>
        <v>15641500</v>
      </c>
      <c r="E155" s="7">
        <f t="shared" si="58"/>
        <v>22000976.869999997</v>
      </c>
      <c r="F155" s="7">
        <f t="shared" si="58"/>
        <v>20857092.869999997</v>
      </c>
      <c r="G155" s="7">
        <f t="shared" si="58"/>
        <v>14497616</v>
      </c>
      <c r="H155" s="7">
        <f t="shared" si="58"/>
        <v>8321094.54</v>
      </c>
      <c r="I155" s="7">
        <f t="shared" si="58"/>
        <v>6176521.46</v>
      </c>
      <c r="J155" s="7">
        <f t="shared" si="58"/>
        <v>5112773.55</v>
      </c>
      <c r="K155" s="7">
        <f t="shared" si="58"/>
        <v>3208320.9899999998</v>
      </c>
      <c r="L155" s="7">
        <f t="shared" si="58"/>
        <v>9384842.450000001</v>
      </c>
      <c r="M155" s="7">
        <f t="shared" si="58"/>
        <v>5106991.95</v>
      </c>
      <c r="N155" s="7">
        <f t="shared" si="58"/>
        <v>5100762.75</v>
      </c>
      <c r="O155" s="7">
        <f t="shared" si="58"/>
        <v>12010.79999999964</v>
      </c>
    </row>
    <row r="156" spans="2:15" ht="15" customHeight="1">
      <c r="B156" s="17" t="s">
        <v>262</v>
      </c>
      <c r="C156" s="18" t="s">
        <v>263</v>
      </c>
      <c r="D156" s="19">
        <v>1722000</v>
      </c>
      <c r="E156" s="19">
        <v>1824200</v>
      </c>
      <c r="F156" s="19">
        <v>1882200</v>
      </c>
      <c r="G156" s="19">
        <f aca="true" t="shared" si="59" ref="G156:G164">D156-E156+F156</f>
        <v>1780000</v>
      </c>
      <c r="H156" s="19">
        <v>1031305.09</v>
      </c>
      <c r="I156" s="19">
        <f aca="true" t="shared" si="60" ref="I156:I164">G156-H156</f>
        <v>748694.91</v>
      </c>
      <c r="J156" s="19">
        <v>406305.08999999997</v>
      </c>
      <c r="K156" s="20">
        <f aca="true" t="shared" si="61" ref="K156:K164">H156-J156</f>
        <v>625000</v>
      </c>
      <c r="L156" s="20">
        <f aca="true" t="shared" si="62" ref="L156:L164">G156-J156</f>
        <v>1373694.9100000001</v>
      </c>
      <c r="M156" s="19">
        <v>406305.08999999997</v>
      </c>
      <c r="N156" s="19">
        <v>406305.08999999997</v>
      </c>
      <c r="O156" s="20">
        <f aca="true" t="shared" si="63" ref="O156:O164">J156-N156</f>
        <v>0</v>
      </c>
    </row>
    <row r="157" spans="2:15" ht="15" customHeight="1">
      <c r="B157" s="17" t="s">
        <v>264</v>
      </c>
      <c r="C157" s="18" t="s">
        <v>265</v>
      </c>
      <c r="D157" s="19">
        <v>91500</v>
      </c>
      <c r="E157" s="19">
        <v>85591.63</v>
      </c>
      <c r="F157" s="19">
        <v>44091.630000000005</v>
      </c>
      <c r="G157" s="19">
        <f t="shared" si="59"/>
        <v>50000</v>
      </c>
      <c r="H157" s="19">
        <v>7396.650000000001</v>
      </c>
      <c r="I157" s="19">
        <f t="shared" si="60"/>
        <v>42603.35</v>
      </c>
      <c r="J157" s="19">
        <v>6896.650000000001</v>
      </c>
      <c r="K157" s="20">
        <f t="shared" si="61"/>
        <v>500</v>
      </c>
      <c r="L157" s="20">
        <f t="shared" si="62"/>
        <v>43103.35</v>
      </c>
      <c r="M157" s="19">
        <v>6896.65</v>
      </c>
      <c r="N157" s="19">
        <v>6896.650000000001</v>
      </c>
      <c r="O157" s="20">
        <f t="shared" si="63"/>
        <v>0</v>
      </c>
    </row>
    <row r="158" spans="2:15" ht="15" customHeight="1">
      <c r="B158" s="17" t="s">
        <v>266</v>
      </c>
      <c r="C158" s="18" t="s">
        <v>267</v>
      </c>
      <c r="D158" s="19">
        <v>4000000</v>
      </c>
      <c r="E158" s="19">
        <v>5246572</v>
      </c>
      <c r="F158" s="19">
        <v>3999188</v>
      </c>
      <c r="G158" s="19">
        <f t="shared" si="59"/>
        <v>2752616</v>
      </c>
      <c r="H158" s="19">
        <v>2125779.19</v>
      </c>
      <c r="I158" s="19">
        <f t="shared" si="60"/>
        <v>626836.81</v>
      </c>
      <c r="J158" s="19">
        <v>1006592.92</v>
      </c>
      <c r="K158" s="20">
        <f t="shared" si="61"/>
        <v>1119186.27</v>
      </c>
      <c r="L158" s="20">
        <f t="shared" si="62"/>
        <v>1746023.08</v>
      </c>
      <c r="M158" s="19">
        <v>1006592.92</v>
      </c>
      <c r="N158" s="19">
        <v>1006592.92</v>
      </c>
      <c r="O158" s="20">
        <f t="shared" si="63"/>
        <v>0</v>
      </c>
    </row>
    <row r="159" spans="2:15" ht="15" customHeight="1">
      <c r="B159" s="17" t="s">
        <v>268</v>
      </c>
      <c r="C159" s="18" t="s">
        <v>269</v>
      </c>
      <c r="D159" s="19">
        <v>150000</v>
      </c>
      <c r="E159" s="19">
        <v>692798.84</v>
      </c>
      <c r="F159" s="19">
        <v>1042798.84</v>
      </c>
      <c r="G159" s="19">
        <f t="shared" si="59"/>
        <v>500000</v>
      </c>
      <c r="H159" s="19">
        <v>224349.18</v>
      </c>
      <c r="I159" s="19">
        <f t="shared" si="60"/>
        <v>275650.82</v>
      </c>
      <c r="J159" s="19">
        <v>125349.18</v>
      </c>
      <c r="K159" s="20">
        <f t="shared" si="61"/>
        <v>99000</v>
      </c>
      <c r="L159" s="20">
        <f t="shared" si="62"/>
        <v>374650.82</v>
      </c>
      <c r="M159" s="19">
        <v>125349.18</v>
      </c>
      <c r="N159" s="19">
        <v>125349.18</v>
      </c>
      <c r="O159" s="20">
        <f t="shared" si="63"/>
        <v>0</v>
      </c>
    </row>
    <row r="160" spans="2:15" ht="15" customHeight="1">
      <c r="B160" s="17" t="s">
        <v>270</v>
      </c>
      <c r="C160" s="18" t="s">
        <v>271</v>
      </c>
      <c r="D160" s="19">
        <v>5200000</v>
      </c>
      <c r="E160" s="19">
        <v>6103761</v>
      </c>
      <c r="F160" s="19">
        <v>6103761</v>
      </c>
      <c r="G160" s="19">
        <f t="shared" si="59"/>
        <v>5200000</v>
      </c>
      <c r="H160" s="19">
        <v>3253593.63</v>
      </c>
      <c r="I160" s="19">
        <f t="shared" si="60"/>
        <v>1946406.37</v>
      </c>
      <c r="J160" s="19">
        <v>2146340.71</v>
      </c>
      <c r="K160" s="20">
        <f t="shared" si="61"/>
        <v>1107252.92</v>
      </c>
      <c r="L160" s="20">
        <f t="shared" si="62"/>
        <v>3053659.29</v>
      </c>
      <c r="M160" s="19">
        <v>2140559.11</v>
      </c>
      <c r="N160" s="19">
        <v>2140559.1100000003</v>
      </c>
      <c r="O160" s="20">
        <f t="shared" si="63"/>
        <v>5781.5999999996275</v>
      </c>
    </row>
    <row r="161" spans="2:15" ht="15" customHeight="1">
      <c r="B161" s="17" t="s">
        <v>272</v>
      </c>
      <c r="C161" s="18" t="s">
        <v>273</v>
      </c>
      <c r="D161" s="19">
        <v>80000</v>
      </c>
      <c r="E161" s="19">
        <v>112000</v>
      </c>
      <c r="F161" s="19">
        <v>147000</v>
      </c>
      <c r="G161" s="19">
        <f t="shared" si="59"/>
        <v>115000</v>
      </c>
      <c r="H161" s="19">
        <v>77231.8</v>
      </c>
      <c r="I161" s="19">
        <f t="shared" si="60"/>
        <v>37768.2</v>
      </c>
      <c r="J161" s="19">
        <v>3594</v>
      </c>
      <c r="K161" s="20">
        <f t="shared" si="61"/>
        <v>73637.8</v>
      </c>
      <c r="L161" s="20">
        <f t="shared" si="62"/>
        <v>111406</v>
      </c>
      <c r="M161" s="19">
        <v>3594</v>
      </c>
      <c r="N161" s="19">
        <v>3594</v>
      </c>
      <c r="O161" s="20">
        <f t="shared" si="63"/>
        <v>0</v>
      </c>
    </row>
    <row r="162" spans="2:15" ht="15" customHeight="1">
      <c r="B162" s="17" t="s">
        <v>274</v>
      </c>
      <c r="C162" s="18" t="s">
        <v>275</v>
      </c>
      <c r="D162" s="19">
        <v>2675000</v>
      </c>
      <c r="E162" s="19">
        <v>4093535.4</v>
      </c>
      <c r="F162" s="19">
        <v>3768535.4</v>
      </c>
      <c r="G162" s="19">
        <f t="shared" si="59"/>
        <v>2350000</v>
      </c>
      <c r="H162" s="19">
        <v>1050752.7999999998</v>
      </c>
      <c r="I162" s="19">
        <f t="shared" si="60"/>
        <v>1299247.2000000002</v>
      </c>
      <c r="J162" s="19">
        <v>1050752.7999999998</v>
      </c>
      <c r="K162" s="20">
        <f t="shared" si="61"/>
        <v>0</v>
      </c>
      <c r="L162" s="20">
        <f t="shared" si="62"/>
        <v>1299247.2000000002</v>
      </c>
      <c r="M162" s="19">
        <v>1050752.8</v>
      </c>
      <c r="N162" s="19">
        <v>1050752.8</v>
      </c>
      <c r="O162" s="20">
        <f t="shared" si="63"/>
        <v>0</v>
      </c>
    </row>
    <row r="163" spans="2:15" ht="15" customHeight="1">
      <c r="B163" s="17" t="s">
        <v>276</v>
      </c>
      <c r="C163" s="18" t="s">
        <v>277</v>
      </c>
      <c r="D163" s="19">
        <v>758000</v>
      </c>
      <c r="E163" s="19">
        <v>1652502</v>
      </c>
      <c r="F163" s="19">
        <v>1744502</v>
      </c>
      <c r="G163" s="19">
        <f t="shared" si="59"/>
        <v>850000</v>
      </c>
      <c r="H163" s="19">
        <v>281594.2</v>
      </c>
      <c r="I163" s="19">
        <f t="shared" si="60"/>
        <v>568405.8</v>
      </c>
      <c r="J163" s="19">
        <v>281594.2</v>
      </c>
      <c r="K163" s="20">
        <f t="shared" si="61"/>
        <v>0</v>
      </c>
      <c r="L163" s="20">
        <f t="shared" si="62"/>
        <v>568405.8</v>
      </c>
      <c r="M163" s="19">
        <v>281594.2</v>
      </c>
      <c r="N163" s="19">
        <v>275365</v>
      </c>
      <c r="O163" s="20">
        <f t="shared" si="63"/>
        <v>6229.200000000012</v>
      </c>
    </row>
    <row r="164" spans="2:15" ht="15" customHeight="1">
      <c r="B164" s="17" t="s">
        <v>278</v>
      </c>
      <c r="C164" s="18" t="s">
        <v>279</v>
      </c>
      <c r="D164" s="19">
        <v>965000</v>
      </c>
      <c r="E164" s="19">
        <v>2190016</v>
      </c>
      <c r="F164" s="19">
        <v>2125016</v>
      </c>
      <c r="G164" s="19">
        <f t="shared" si="59"/>
        <v>900000</v>
      </c>
      <c r="H164" s="19">
        <v>269092</v>
      </c>
      <c r="I164" s="19">
        <f t="shared" si="60"/>
        <v>630908</v>
      </c>
      <c r="J164" s="19">
        <v>85348</v>
      </c>
      <c r="K164" s="20">
        <f t="shared" si="61"/>
        <v>183744</v>
      </c>
      <c r="L164" s="20">
        <f t="shared" si="62"/>
        <v>814652</v>
      </c>
      <c r="M164" s="19">
        <v>85348</v>
      </c>
      <c r="N164" s="19">
        <v>85348</v>
      </c>
      <c r="O164" s="20">
        <f t="shared" si="63"/>
        <v>0</v>
      </c>
    </row>
    <row r="165" spans="2:15" ht="4.5" customHeight="1">
      <c r="B165" s="21"/>
      <c r="C165" s="18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2:15" ht="15" customHeight="1">
      <c r="B166" s="5" t="s">
        <v>280</v>
      </c>
      <c r="C166" s="6" t="s">
        <v>281</v>
      </c>
      <c r="D166" s="7">
        <f aca="true" t="shared" si="64" ref="D166:O166">SUBTOTAL(9,D167:D170)</f>
        <v>1399600</v>
      </c>
      <c r="E166" s="7">
        <f t="shared" si="64"/>
        <v>1429600</v>
      </c>
      <c r="F166" s="7">
        <f t="shared" si="64"/>
        <v>390000</v>
      </c>
      <c r="G166" s="7">
        <f t="shared" si="64"/>
        <v>360000</v>
      </c>
      <c r="H166" s="7">
        <f t="shared" si="64"/>
        <v>3317.12</v>
      </c>
      <c r="I166" s="7">
        <f t="shared" si="64"/>
        <v>356682.88</v>
      </c>
      <c r="J166" s="7">
        <f t="shared" si="64"/>
        <v>3317.12</v>
      </c>
      <c r="K166" s="7">
        <f t="shared" si="64"/>
        <v>0</v>
      </c>
      <c r="L166" s="7">
        <f t="shared" si="64"/>
        <v>356682.88</v>
      </c>
      <c r="M166" s="7">
        <f t="shared" si="64"/>
        <v>3317.12</v>
      </c>
      <c r="N166" s="7">
        <f t="shared" si="64"/>
        <v>3317.12</v>
      </c>
      <c r="O166" s="7">
        <f t="shared" si="64"/>
        <v>0</v>
      </c>
    </row>
    <row r="167" spans="2:15" ht="15" customHeight="1">
      <c r="B167" s="17" t="s">
        <v>282</v>
      </c>
      <c r="C167" s="18" t="s">
        <v>283</v>
      </c>
      <c r="D167" s="19">
        <v>1015000</v>
      </c>
      <c r="E167" s="19">
        <v>1045000</v>
      </c>
      <c r="F167" s="19">
        <v>80000</v>
      </c>
      <c r="G167" s="19">
        <f>D167-E167+F167</f>
        <v>50000</v>
      </c>
      <c r="H167" s="19">
        <v>3317.12</v>
      </c>
      <c r="I167" s="19">
        <f>G167-H167</f>
        <v>46682.88</v>
      </c>
      <c r="J167" s="19">
        <v>3317.12</v>
      </c>
      <c r="K167" s="20">
        <f>H167-J167</f>
        <v>0</v>
      </c>
      <c r="L167" s="20">
        <f>G167-J167</f>
        <v>46682.88</v>
      </c>
      <c r="M167" s="19">
        <v>3317.12</v>
      </c>
      <c r="N167" s="19">
        <v>3317.12</v>
      </c>
      <c r="O167" s="20">
        <f>J167-N167</f>
        <v>0</v>
      </c>
    </row>
    <row r="168" spans="2:15" ht="15" customHeight="1">
      <c r="B168" s="17" t="s">
        <v>284</v>
      </c>
      <c r="C168" s="18" t="s">
        <v>285</v>
      </c>
      <c r="D168" s="19">
        <v>13000</v>
      </c>
      <c r="E168" s="19">
        <v>13000</v>
      </c>
      <c r="F168" s="19">
        <v>10000</v>
      </c>
      <c r="G168" s="19">
        <f>D168-E168+F168</f>
        <v>10000</v>
      </c>
      <c r="H168" s="19">
        <v>0</v>
      </c>
      <c r="I168" s="19">
        <f>G168-H168</f>
        <v>10000</v>
      </c>
      <c r="J168" s="19">
        <v>0</v>
      </c>
      <c r="K168" s="20">
        <f>H168-J168</f>
        <v>0</v>
      </c>
      <c r="L168" s="20">
        <f>G168-J168</f>
        <v>10000</v>
      </c>
      <c r="M168" s="19">
        <v>0</v>
      </c>
      <c r="N168" s="19">
        <v>0</v>
      </c>
      <c r="O168" s="20">
        <f>J168-N168</f>
        <v>0</v>
      </c>
    </row>
    <row r="169" spans="2:15" ht="15" customHeight="1">
      <c r="B169" s="17" t="s">
        <v>286</v>
      </c>
      <c r="C169" s="18" t="s">
        <v>287</v>
      </c>
      <c r="D169" s="19">
        <v>371600</v>
      </c>
      <c r="E169" s="19">
        <v>371600</v>
      </c>
      <c r="F169" s="19">
        <v>300000</v>
      </c>
      <c r="G169" s="19">
        <f>D169-E169+F169</f>
        <v>300000</v>
      </c>
      <c r="H169" s="19">
        <v>0</v>
      </c>
      <c r="I169" s="19">
        <f>G169-H169</f>
        <v>300000</v>
      </c>
      <c r="J169" s="19">
        <v>0</v>
      </c>
      <c r="K169" s="20">
        <f>H169-J169</f>
        <v>0</v>
      </c>
      <c r="L169" s="20">
        <f>G169-J169</f>
        <v>300000</v>
      </c>
      <c r="M169" s="19">
        <v>0</v>
      </c>
      <c r="N169" s="19">
        <v>0</v>
      </c>
      <c r="O169" s="20">
        <f>J169-N169</f>
        <v>0</v>
      </c>
    </row>
    <row r="170" spans="2:15" ht="4.5" customHeight="1">
      <c r="B170" s="21"/>
      <c r="C170" s="18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</row>
    <row r="171" spans="2:15" ht="15" customHeight="1">
      <c r="B171" s="5" t="s">
        <v>288</v>
      </c>
      <c r="C171" s="6" t="s">
        <v>289</v>
      </c>
      <c r="D171" s="7">
        <f aca="true" t="shared" si="65" ref="D171:O171">SUBTOTAL(9,D172:D178)</f>
        <v>7603000</v>
      </c>
      <c r="E171" s="7">
        <f t="shared" si="65"/>
        <v>8984489.18</v>
      </c>
      <c r="F171" s="7">
        <f t="shared" si="65"/>
        <v>9161489.180000002</v>
      </c>
      <c r="G171" s="7">
        <f t="shared" si="65"/>
        <v>7780000.000000001</v>
      </c>
      <c r="H171" s="7">
        <f t="shared" si="65"/>
        <v>5336378.220000001</v>
      </c>
      <c r="I171" s="7">
        <f t="shared" si="65"/>
        <v>2443621.7800000003</v>
      </c>
      <c r="J171" s="7">
        <f t="shared" si="65"/>
        <v>5331223.22</v>
      </c>
      <c r="K171" s="7">
        <f t="shared" si="65"/>
        <v>5155</v>
      </c>
      <c r="L171" s="7">
        <f t="shared" si="65"/>
        <v>2448776.780000001</v>
      </c>
      <c r="M171" s="7">
        <f t="shared" si="65"/>
        <v>5063766.9</v>
      </c>
      <c r="N171" s="7">
        <f t="shared" si="65"/>
        <v>4995536.42</v>
      </c>
      <c r="O171" s="7">
        <f t="shared" si="65"/>
        <v>335686.7999999999</v>
      </c>
    </row>
    <row r="172" spans="2:15" ht="15" customHeight="1">
      <c r="B172" s="17" t="s">
        <v>290</v>
      </c>
      <c r="C172" s="18" t="s">
        <v>291</v>
      </c>
      <c r="D172" s="19">
        <v>631000</v>
      </c>
      <c r="E172" s="19">
        <v>705574.36</v>
      </c>
      <c r="F172" s="19">
        <v>674574.36</v>
      </c>
      <c r="G172" s="19">
        <f aca="true" t="shared" si="66" ref="G172:G177">D172-E172+F172</f>
        <v>600000</v>
      </c>
      <c r="H172" s="19">
        <v>211548.16999999998</v>
      </c>
      <c r="I172" s="19">
        <f aca="true" t="shared" si="67" ref="I172:I177">G172-H172</f>
        <v>388451.83</v>
      </c>
      <c r="J172" s="19">
        <v>206393.16999999998</v>
      </c>
      <c r="K172" s="20">
        <f aca="true" t="shared" si="68" ref="K172:K177">H172-J172</f>
        <v>5155</v>
      </c>
      <c r="L172" s="20">
        <f aca="true" t="shared" si="69" ref="L172:L177">G172-J172</f>
        <v>393606.83</v>
      </c>
      <c r="M172" s="19">
        <v>206393.16999999998</v>
      </c>
      <c r="N172" s="19">
        <v>206393.16999999998</v>
      </c>
      <c r="O172" s="20">
        <f aca="true" t="shared" si="70" ref="O172:O177">J172-N172</f>
        <v>0</v>
      </c>
    </row>
    <row r="173" spans="2:15" ht="15" customHeight="1">
      <c r="B173" s="17" t="s">
        <v>292</v>
      </c>
      <c r="C173" s="18" t="s">
        <v>293</v>
      </c>
      <c r="D173" s="19">
        <v>0</v>
      </c>
      <c r="E173" s="19">
        <v>0</v>
      </c>
      <c r="F173" s="19">
        <v>0</v>
      </c>
      <c r="G173" s="19">
        <f t="shared" si="66"/>
        <v>0</v>
      </c>
      <c r="H173" s="19">
        <v>0</v>
      </c>
      <c r="I173" s="19">
        <f t="shared" si="67"/>
        <v>0</v>
      </c>
      <c r="J173" s="19">
        <v>0</v>
      </c>
      <c r="K173" s="20">
        <f t="shared" si="68"/>
        <v>0</v>
      </c>
      <c r="L173" s="20">
        <f t="shared" si="69"/>
        <v>0</v>
      </c>
      <c r="M173" s="19">
        <v>0</v>
      </c>
      <c r="N173" s="19">
        <v>0</v>
      </c>
      <c r="O173" s="20">
        <f t="shared" si="70"/>
        <v>0</v>
      </c>
    </row>
    <row r="174" spans="2:15" ht="15" customHeight="1">
      <c r="B174" s="17" t="s">
        <v>294</v>
      </c>
      <c r="C174" s="18" t="s">
        <v>295</v>
      </c>
      <c r="D174" s="19">
        <v>182000</v>
      </c>
      <c r="E174" s="19">
        <v>181249.12</v>
      </c>
      <c r="F174" s="19">
        <v>179249.12</v>
      </c>
      <c r="G174" s="19">
        <f t="shared" si="66"/>
        <v>180000</v>
      </c>
      <c r="H174" s="19">
        <v>40761.03</v>
      </c>
      <c r="I174" s="19">
        <f t="shared" si="67"/>
        <v>139238.97</v>
      </c>
      <c r="J174" s="19">
        <v>40761.030000000006</v>
      </c>
      <c r="K174" s="20">
        <f t="shared" si="68"/>
        <v>0</v>
      </c>
      <c r="L174" s="20">
        <f t="shared" si="69"/>
        <v>139238.97</v>
      </c>
      <c r="M174" s="19">
        <v>38823.03</v>
      </c>
      <c r="N174" s="19">
        <v>38063.11</v>
      </c>
      <c r="O174" s="20">
        <f t="shared" si="70"/>
        <v>2697.9200000000055</v>
      </c>
    </row>
    <row r="175" spans="2:15" ht="15" customHeight="1">
      <c r="B175" s="17" t="s">
        <v>296</v>
      </c>
      <c r="C175" s="18" t="s">
        <v>297</v>
      </c>
      <c r="D175" s="19">
        <v>6790000</v>
      </c>
      <c r="E175" s="19">
        <v>8097665.7</v>
      </c>
      <c r="F175" s="19">
        <v>8180665.700000001</v>
      </c>
      <c r="G175" s="19">
        <f t="shared" si="66"/>
        <v>6873000.000000001</v>
      </c>
      <c r="H175" s="19">
        <v>5084069.0200000005</v>
      </c>
      <c r="I175" s="19">
        <f t="shared" si="67"/>
        <v>1788930.9800000004</v>
      </c>
      <c r="J175" s="19">
        <v>5084069.02</v>
      </c>
      <c r="K175" s="20">
        <f t="shared" si="68"/>
        <v>0</v>
      </c>
      <c r="L175" s="20">
        <f t="shared" si="69"/>
        <v>1788930.9800000014</v>
      </c>
      <c r="M175" s="19">
        <v>4818550.7</v>
      </c>
      <c r="N175" s="19">
        <v>4751080.14</v>
      </c>
      <c r="O175" s="20">
        <f t="shared" si="70"/>
        <v>332988.8799999999</v>
      </c>
    </row>
    <row r="176" spans="2:15" ht="15" customHeight="1">
      <c r="B176" s="17" t="s">
        <v>298</v>
      </c>
      <c r="C176" s="18" t="s">
        <v>299</v>
      </c>
      <c r="D176" s="19">
        <v>0</v>
      </c>
      <c r="E176" s="19">
        <v>0</v>
      </c>
      <c r="F176" s="19">
        <v>0</v>
      </c>
      <c r="G176" s="19">
        <f t="shared" si="66"/>
        <v>0</v>
      </c>
      <c r="H176" s="19">
        <v>0</v>
      </c>
      <c r="I176" s="19">
        <f t="shared" si="67"/>
        <v>0</v>
      </c>
      <c r="J176" s="19">
        <v>0</v>
      </c>
      <c r="K176" s="20">
        <f t="shared" si="68"/>
        <v>0</v>
      </c>
      <c r="L176" s="20">
        <f t="shared" si="69"/>
        <v>0</v>
      </c>
      <c r="M176" s="19">
        <v>0</v>
      </c>
      <c r="N176" s="19">
        <v>0</v>
      </c>
      <c r="O176" s="20">
        <f t="shared" si="70"/>
        <v>0</v>
      </c>
    </row>
    <row r="177" spans="2:15" ht="15" customHeight="1">
      <c r="B177" s="17" t="s">
        <v>456</v>
      </c>
      <c r="C177" s="18" t="s">
        <v>457</v>
      </c>
      <c r="D177" s="19">
        <v>0</v>
      </c>
      <c r="E177" s="19">
        <v>0</v>
      </c>
      <c r="F177" s="19">
        <v>127000</v>
      </c>
      <c r="G177" s="19">
        <f t="shared" si="66"/>
        <v>127000</v>
      </c>
      <c r="H177" s="19">
        <v>0</v>
      </c>
      <c r="I177" s="19">
        <f t="shared" si="67"/>
        <v>127000</v>
      </c>
      <c r="J177" s="19">
        <v>0</v>
      </c>
      <c r="K177" s="20">
        <f t="shared" si="68"/>
        <v>0</v>
      </c>
      <c r="L177" s="20">
        <f t="shared" si="69"/>
        <v>127000</v>
      </c>
      <c r="M177" s="19">
        <v>0</v>
      </c>
      <c r="N177" s="19">
        <v>0</v>
      </c>
      <c r="O177" s="20">
        <f t="shared" si="70"/>
        <v>0</v>
      </c>
    </row>
    <row r="178" spans="2:15" ht="4.5" customHeight="1">
      <c r="B178" s="21"/>
      <c r="C178" s="1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</row>
    <row r="179" spans="2:15" ht="15" customHeight="1">
      <c r="B179" s="5" t="s">
        <v>300</v>
      </c>
      <c r="C179" s="6" t="s">
        <v>301</v>
      </c>
      <c r="D179" s="7">
        <f aca="true" t="shared" si="71" ref="D179:O179">SUBTOTAL(9,D180:D183)</f>
        <v>1565000</v>
      </c>
      <c r="E179" s="7">
        <f t="shared" si="71"/>
        <v>1505000</v>
      </c>
      <c r="F179" s="7">
        <f t="shared" si="71"/>
        <v>1495000</v>
      </c>
      <c r="G179" s="7">
        <f t="shared" si="71"/>
        <v>1555000</v>
      </c>
      <c r="H179" s="7">
        <f t="shared" si="71"/>
        <v>1091669.17</v>
      </c>
      <c r="I179" s="7">
        <f t="shared" si="71"/>
        <v>463330.83</v>
      </c>
      <c r="J179" s="7">
        <f t="shared" si="71"/>
        <v>156199.96000000002</v>
      </c>
      <c r="K179" s="7">
        <f t="shared" si="71"/>
        <v>935469.21</v>
      </c>
      <c r="L179" s="7">
        <f t="shared" si="71"/>
        <v>1398800.04</v>
      </c>
      <c r="M179" s="7">
        <f t="shared" si="71"/>
        <v>156199.96000000002</v>
      </c>
      <c r="N179" s="7">
        <f t="shared" si="71"/>
        <v>156199.96000000002</v>
      </c>
      <c r="O179" s="7">
        <f t="shared" si="71"/>
        <v>0</v>
      </c>
    </row>
    <row r="180" spans="2:15" ht="15" customHeight="1">
      <c r="B180" s="17" t="s">
        <v>302</v>
      </c>
      <c r="C180" s="18" t="s">
        <v>303</v>
      </c>
      <c r="D180" s="19">
        <v>1210000</v>
      </c>
      <c r="E180" s="19">
        <v>1270000</v>
      </c>
      <c r="F180" s="19">
        <v>1260000</v>
      </c>
      <c r="G180" s="19">
        <f>D180-E180+F180</f>
        <v>1200000</v>
      </c>
      <c r="H180" s="19">
        <v>1078029.97</v>
      </c>
      <c r="I180" s="19">
        <f>G180-H180</f>
        <v>121970.03000000003</v>
      </c>
      <c r="J180" s="19">
        <v>142560.76</v>
      </c>
      <c r="K180" s="20">
        <f>H180-J180</f>
        <v>935469.21</v>
      </c>
      <c r="L180" s="20">
        <f>G180-J180</f>
        <v>1057439.24</v>
      </c>
      <c r="M180" s="19">
        <v>142560.76</v>
      </c>
      <c r="N180" s="19">
        <v>142560.76</v>
      </c>
      <c r="O180" s="20">
        <f>J180-N180</f>
        <v>0</v>
      </c>
    </row>
    <row r="181" spans="2:15" ht="15" customHeight="1">
      <c r="B181" s="17" t="s">
        <v>304</v>
      </c>
      <c r="C181" s="18" t="s">
        <v>305</v>
      </c>
      <c r="D181" s="19">
        <v>340000</v>
      </c>
      <c r="E181" s="19">
        <v>220000</v>
      </c>
      <c r="F181" s="19">
        <v>220000</v>
      </c>
      <c r="G181" s="19">
        <f>D181-E181+F181</f>
        <v>340000</v>
      </c>
      <c r="H181" s="19">
        <v>13639.2</v>
      </c>
      <c r="I181" s="19">
        <f>G181-H181</f>
        <v>326360.8</v>
      </c>
      <c r="J181" s="19">
        <v>13639.2</v>
      </c>
      <c r="K181" s="20">
        <f>H181-J181</f>
        <v>0</v>
      </c>
      <c r="L181" s="20">
        <f>G181-J181</f>
        <v>326360.8</v>
      </c>
      <c r="M181" s="19">
        <v>13639.2</v>
      </c>
      <c r="N181" s="19">
        <v>13639.2</v>
      </c>
      <c r="O181" s="20">
        <f>J181-N181</f>
        <v>0</v>
      </c>
    </row>
    <row r="182" spans="2:15" ht="15" customHeight="1">
      <c r="B182" s="17" t="s">
        <v>306</v>
      </c>
      <c r="C182" s="18" t="s">
        <v>307</v>
      </c>
      <c r="D182" s="19">
        <v>15000</v>
      </c>
      <c r="E182" s="19">
        <v>15000</v>
      </c>
      <c r="F182" s="19">
        <v>15000</v>
      </c>
      <c r="G182" s="19">
        <f>D182-E182+F182</f>
        <v>15000</v>
      </c>
      <c r="H182" s="19">
        <v>0</v>
      </c>
      <c r="I182" s="19">
        <f>G182-H182</f>
        <v>15000</v>
      </c>
      <c r="J182" s="19">
        <v>0</v>
      </c>
      <c r="K182" s="20">
        <f>H182-J182</f>
        <v>0</v>
      </c>
      <c r="L182" s="20">
        <f>G182-J182</f>
        <v>15000</v>
      </c>
      <c r="M182" s="19">
        <v>0</v>
      </c>
      <c r="N182" s="19">
        <v>0</v>
      </c>
      <c r="O182" s="20">
        <f>J182-N182</f>
        <v>0</v>
      </c>
    </row>
    <row r="183" spans="2:15" ht="4.5" customHeight="1">
      <c r="B183" s="21"/>
      <c r="C183" s="18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</row>
    <row r="184" spans="2:15" ht="15" customHeight="1">
      <c r="B184" s="5" t="s">
        <v>308</v>
      </c>
      <c r="C184" s="6" t="s">
        <v>309</v>
      </c>
      <c r="D184" s="7">
        <f aca="true" t="shared" si="72" ref="D184:O184">SUBTOTAL(9,D185:D191)</f>
        <v>777293545</v>
      </c>
      <c r="E184" s="7">
        <f t="shared" si="72"/>
        <v>1480721749.8199997</v>
      </c>
      <c r="F184" s="7">
        <f t="shared" si="72"/>
        <v>1513597212.82</v>
      </c>
      <c r="G184" s="7">
        <f t="shared" si="72"/>
        <v>810169008.0000002</v>
      </c>
      <c r="H184" s="7">
        <f t="shared" si="72"/>
        <v>650724808.58</v>
      </c>
      <c r="I184" s="7">
        <f t="shared" si="72"/>
        <v>159444199.4200002</v>
      </c>
      <c r="J184" s="7">
        <f t="shared" si="72"/>
        <v>625906946.5799999</v>
      </c>
      <c r="K184" s="7">
        <f t="shared" si="72"/>
        <v>24817862</v>
      </c>
      <c r="L184" s="7">
        <f t="shared" si="72"/>
        <v>184262061.42000026</v>
      </c>
      <c r="M184" s="7">
        <f t="shared" si="72"/>
        <v>625906946.58</v>
      </c>
      <c r="N184" s="7">
        <f t="shared" si="72"/>
        <v>625906946.5799999</v>
      </c>
      <c r="O184" s="7">
        <f t="shared" si="72"/>
        <v>0</v>
      </c>
    </row>
    <row r="185" spans="2:15" ht="15" customHeight="1">
      <c r="B185" s="17" t="s">
        <v>310</v>
      </c>
      <c r="C185" s="18" t="s">
        <v>311</v>
      </c>
      <c r="D185" s="19">
        <v>350000</v>
      </c>
      <c r="E185" s="19">
        <v>291039.6</v>
      </c>
      <c r="F185" s="19">
        <v>241039.6</v>
      </c>
      <c r="G185" s="19">
        <f aca="true" t="shared" si="73" ref="G185:G190">D185-E185+F185</f>
        <v>300000</v>
      </c>
      <c r="H185" s="19">
        <v>233732.8</v>
      </c>
      <c r="I185" s="19">
        <f aca="true" t="shared" si="74" ref="I185:I190">G185-H185</f>
        <v>66267.20000000001</v>
      </c>
      <c r="J185" s="19">
        <v>233732.8</v>
      </c>
      <c r="K185" s="20">
        <f aca="true" t="shared" si="75" ref="K185:K190">H185-J185</f>
        <v>0</v>
      </c>
      <c r="L185" s="20">
        <f aca="true" t="shared" si="76" ref="L185:L190">G185-J185</f>
        <v>66267.20000000001</v>
      </c>
      <c r="M185" s="19">
        <v>233732.8</v>
      </c>
      <c r="N185" s="19">
        <v>233732.8</v>
      </c>
      <c r="O185" s="20">
        <f aca="true" t="shared" si="77" ref="O185:O190">J185-N185</f>
        <v>0</v>
      </c>
    </row>
    <row r="186" spans="2:15" ht="15" customHeight="1">
      <c r="B186" s="17" t="s">
        <v>312</v>
      </c>
      <c r="C186" s="18" t="s">
        <v>313</v>
      </c>
      <c r="D186" s="19">
        <v>123813614</v>
      </c>
      <c r="E186" s="19">
        <v>98895255</v>
      </c>
      <c r="F186" s="19">
        <v>103909116</v>
      </c>
      <c r="G186" s="19">
        <f t="shared" si="73"/>
        <v>128827475</v>
      </c>
      <c r="H186" s="19">
        <v>121180878.89</v>
      </c>
      <c r="I186" s="19">
        <f t="shared" si="74"/>
        <v>7646596.109999999</v>
      </c>
      <c r="J186" s="19">
        <v>121153016.89</v>
      </c>
      <c r="K186" s="20">
        <f t="shared" si="75"/>
        <v>27862</v>
      </c>
      <c r="L186" s="20">
        <f t="shared" si="76"/>
        <v>7674458.109999999</v>
      </c>
      <c r="M186" s="19">
        <v>121153016.89</v>
      </c>
      <c r="N186" s="19">
        <v>121153016.89</v>
      </c>
      <c r="O186" s="20">
        <f t="shared" si="77"/>
        <v>0</v>
      </c>
    </row>
    <row r="187" spans="2:15" ht="15" customHeight="1">
      <c r="B187" s="17" t="s">
        <v>314</v>
      </c>
      <c r="C187" s="18" t="s">
        <v>315</v>
      </c>
      <c r="D187" s="19">
        <v>10000</v>
      </c>
      <c r="E187" s="19">
        <v>10000</v>
      </c>
      <c r="F187" s="19">
        <v>0</v>
      </c>
      <c r="G187" s="19">
        <f t="shared" si="73"/>
        <v>0</v>
      </c>
      <c r="H187" s="19">
        <v>0</v>
      </c>
      <c r="I187" s="19">
        <f t="shared" si="74"/>
        <v>0</v>
      </c>
      <c r="J187" s="19">
        <v>0</v>
      </c>
      <c r="K187" s="20">
        <f t="shared" si="75"/>
        <v>0</v>
      </c>
      <c r="L187" s="20">
        <f t="shared" si="76"/>
        <v>0</v>
      </c>
      <c r="M187" s="19">
        <v>0</v>
      </c>
      <c r="N187" s="19">
        <v>0</v>
      </c>
      <c r="O187" s="20">
        <f t="shared" si="77"/>
        <v>0</v>
      </c>
    </row>
    <row r="188" spans="2:15" ht="15" customHeight="1">
      <c r="B188" s="17" t="s">
        <v>316</v>
      </c>
      <c r="C188" s="18" t="s">
        <v>317</v>
      </c>
      <c r="D188" s="19">
        <v>28300000</v>
      </c>
      <c r="E188" s="19">
        <v>31210000</v>
      </c>
      <c r="F188" s="19">
        <v>27700000</v>
      </c>
      <c r="G188" s="19">
        <f t="shared" si="73"/>
        <v>24790000</v>
      </c>
      <c r="H188" s="19">
        <v>24790000</v>
      </c>
      <c r="I188" s="19">
        <f t="shared" si="74"/>
        <v>0</v>
      </c>
      <c r="J188" s="19">
        <v>0</v>
      </c>
      <c r="K188" s="20">
        <f t="shared" si="75"/>
        <v>24790000</v>
      </c>
      <c r="L188" s="20">
        <f t="shared" si="76"/>
        <v>24790000</v>
      </c>
      <c r="M188" s="19">
        <v>0</v>
      </c>
      <c r="N188" s="19">
        <v>0</v>
      </c>
      <c r="O188" s="20">
        <f t="shared" si="77"/>
        <v>0</v>
      </c>
    </row>
    <row r="189" spans="2:15" ht="15" customHeight="1">
      <c r="B189" s="17" t="s">
        <v>318</v>
      </c>
      <c r="C189" s="18" t="s">
        <v>319</v>
      </c>
      <c r="D189" s="19">
        <v>0</v>
      </c>
      <c r="E189" s="19">
        <v>0</v>
      </c>
      <c r="F189" s="19">
        <v>0</v>
      </c>
      <c r="G189" s="19">
        <f t="shared" si="73"/>
        <v>0</v>
      </c>
      <c r="H189" s="19">
        <v>0</v>
      </c>
      <c r="I189" s="19">
        <f t="shared" si="74"/>
        <v>0</v>
      </c>
      <c r="J189" s="19">
        <v>0</v>
      </c>
      <c r="K189" s="20">
        <f t="shared" si="75"/>
        <v>0</v>
      </c>
      <c r="L189" s="20">
        <f t="shared" si="76"/>
        <v>0</v>
      </c>
      <c r="M189" s="19">
        <v>0</v>
      </c>
      <c r="N189" s="19">
        <v>0</v>
      </c>
      <c r="O189" s="20">
        <f t="shared" si="77"/>
        <v>0</v>
      </c>
    </row>
    <row r="190" spans="2:15" ht="15" customHeight="1">
      <c r="B190" s="17" t="s">
        <v>320</v>
      </c>
      <c r="C190" s="18" t="s">
        <v>321</v>
      </c>
      <c r="D190" s="19">
        <v>624819931</v>
      </c>
      <c r="E190" s="19">
        <v>1350315455.2199998</v>
      </c>
      <c r="F190" s="19">
        <v>1381747057.22</v>
      </c>
      <c r="G190" s="19">
        <f t="shared" si="73"/>
        <v>656251533.0000002</v>
      </c>
      <c r="H190" s="19">
        <v>504520196.89000005</v>
      </c>
      <c r="I190" s="19">
        <f t="shared" si="74"/>
        <v>151731336.1100002</v>
      </c>
      <c r="J190" s="19">
        <v>504520196.89</v>
      </c>
      <c r="K190" s="20">
        <f t="shared" si="75"/>
        <v>0</v>
      </c>
      <c r="L190" s="20">
        <f t="shared" si="76"/>
        <v>151731336.11000025</v>
      </c>
      <c r="M190" s="19">
        <v>504520196.89000005</v>
      </c>
      <c r="N190" s="19">
        <v>504520196.89</v>
      </c>
      <c r="O190" s="20">
        <f t="shared" si="77"/>
        <v>0</v>
      </c>
    </row>
    <row r="191" spans="4:15" ht="4.5" customHeight="1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2:15" ht="15" customHeight="1">
      <c r="B192" s="22" t="str">
        <f>"TOTAL CAPITULO "&amp;B114&amp;":"</f>
        <v>TOTAL CAPITULO 3000:</v>
      </c>
      <c r="C192" s="22"/>
      <c r="D192" s="8">
        <f aca="true" t="shared" si="78" ref="D192:O192">SUBTOTAL(9,D116:D191)</f>
        <v>867993645</v>
      </c>
      <c r="E192" s="8">
        <f t="shared" si="78"/>
        <v>1619455834.4499998</v>
      </c>
      <c r="F192" s="8">
        <f t="shared" si="78"/>
        <v>1673205474.45</v>
      </c>
      <c r="G192" s="8">
        <f t="shared" si="78"/>
        <v>921743285.0000002</v>
      </c>
      <c r="H192" s="8">
        <f t="shared" si="78"/>
        <v>734979996.1</v>
      </c>
      <c r="I192" s="8">
        <f t="shared" si="78"/>
        <v>186763288.90000018</v>
      </c>
      <c r="J192" s="8">
        <f t="shared" si="78"/>
        <v>684733505.47</v>
      </c>
      <c r="K192" s="8">
        <f t="shared" si="78"/>
        <v>50246490.629999995</v>
      </c>
      <c r="L192" s="8">
        <f t="shared" si="78"/>
        <v>237009779.53000027</v>
      </c>
      <c r="M192" s="8">
        <f t="shared" si="78"/>
        <v>684460267.5500001</v>
      </c>
      <c r="N192" s="8">
        <f t="shared" si="78"/>
        <v>683535807.87</v>
      </c>
      <c r="O192" s="8">
        <f t="shared" si="78"/>
        <v>1197697.5999999996</v>
      </c>
    </row>
    <row r="193" spans="4:15" ht="15" customHeight="1"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2:15" ht="30" customHeight="1">
      <c r="B194" s="3" t="s">
        <v>322</v>
      </c>
      <c r="C194" s="9" t="s">
        <v>323</v>
      </c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4:15" ht="15" customHeight="1"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2:15" ht="25.5">
      <c r="B196" s="5" t="s">
        <v>324</v>
      </c>
      <c r="C196" s="6" t="s">
        <v>325</v>
      </c>
      <c r="D196" s="7">
        <f aca="true" t="shared" si="79" ref="D196:O196">SUBTOTAL(9,D197:D198)</f>
        <v>86350000</v>
      </c>
      <c r="E196" s="7">
        <f t="shared" si="79"/>
        <v>115986650.12</v>
      </c>
      <c r="F196" s="7">
        <f t="shared" si="79"/>
        <v>172738725.12</v>
      </c>
      <c r="G196" s="7">
        <f t="shared" si="79"/>
        <v>143102075</v>
      </c>
      <c r="H196" s="7">
        <f t="shared" si="79"/>
        <v>27515424.88</v>
      </c>
      <c r="I196" s="7">
        <f t="shared" si="79"/>
        <v>115586650.12</v>
      </c>
      <c r="J196" s="7">
        <f t="shared" si="79"/>
        <v>27515424.88</v>
      </c>
      <c r="K196" s="7">
        <f t="shared" si="79"/>
        <v>0</v>
      </c>
      <c r="L196" s="7">
        <f t="shared" si="79"/>
        <v>115586650.12</v>
      </c>
      <c r="M196" s="7">
        <f t="shared" si="79"/>
        <v>27515424.88</v>
      </c>
      <c r="N196" s="7">
        <f t="shared" si="79"/>
        <v>27515424.88</v>
      </c>
      <c r="O196" s="7">
        <f t="shared" si="79"/>
        <v>0</v>
      </c>
    </row>
    <row r="197" spans="2:15" ht="15" customHeight="1">
      <c r="B197" s="17" t="s">
        <v>326</v>
      </c>
      <c r="C197" s="18" t="s">
        <v>327</v>
      </c>
      <c r="D197" s="19">
        <v>86350000</v>
      </c>
      <c r="E197" s="19">
        <v>115986650.12</v>
      </c>
      <c r="F197" s="19">
        <v>172738725.12</v>
      </c>
      <c r="G197" s="19">
        <f>D197-E197+F197</f>
        <v>143102075</v>
      </c>
      <c r="H197" s="19">
        <v>27515424.88</v>
      </c>
      <c r="I197" s="19">
        <f>G197-H197</f>
        <v>115586650.12</v>
      </c>
      <c r="J197" s="19">
        <v>27515424.88</v>
      </c>
      <c r="K197" s="20">
        <f>H197-J197</f>
        <v>0</v>
      </c>
      <c r="L197" s="20">
        <f>G197-J197</f>
        <v>115586650.12</v>
      </c>
      <c r="M197" s="19">
        <v>27515424.88</v>
      </c>
      <c r="N197" s="19">
        <v>27515424.88</v>
      </c>
      <c r="O197" s="20">
        <f>J197-N197</f>
        <v>0</v>
      </c>
    </row>
    <row r="198" spans="4:15" ht="4.5" customHeight="1"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2:15" ht="12.75">
      <c r="B199" s="5" t="s">
        <v>328</v>
      </c>
      <c r="C199" s="6" t="s">
        <v>329</v>
      </c>
      <c r="D199" s="7">
        <f aca="true" t="shared" si="80" ref="D199:O199">SUBTOTAL(9,D200:D200)</f>
        <v>0</v>
      </c>
      <c r="E199" s="7">
        <f t="shared" si="80"/>
        <v>0</v>
      </c>
      <c r="F199" s="7">
        <f t="shared" si="80"/>
        <v>0</v>
      </c>
      <c r="G199" s="7">
        <f t="shared" si="80"/>
        <v>0</v>
      </c>
      <c r="H199" s="7">
        <f t="shared" si="80"/>
        <v>0</v>
      </c>
      <c r="I199" s="7">
        <f t="shared" si="80"/>
        <v>0</v>
      </c>
      <c r="J199" s="7">
        <f t="shared" si="80"/>
        <v>0</v>
      </c>
      <c r="K199" s="7">
        <f t="shared" si="80"/>
        <v>0</v>
      </c>
      <c r="L199" s="7">
        <f t="shared" si="80"/>
        <v>0</v>
      </c>
      <c r="M199" s="7">
        <f t="shared" si="80"/>
        <v>0</v>
      </c>
      <c r="N199" s="7">
        <f t="shared" si="80"/>
        <v>0</v>
      </c>
      <c r="O199" s="7">
        <f t="shared" si="80"/>
        <v>0</v>
      </c>
    </row>
    <row r="200" spans="4:15" ht="4.5" customHeight="1"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2:15" ht="12.75">
      <c r="B201" s="5" t="s">
        <v>330</v>
      </c>
      <c r="C201" s="6" t="s">
        <v>331</v>
      </c>
      <c r="D201" s="7">
        <f aca="true" t="shared" si="81" ref="D201:O201">SUBTOTAL(9,D202:D202)</f>
        <v>0</v>
      </c>
      <c r="E201" s="7">
        <f t="shared" si="81"/>
        <v>0</v>
      </c>
      <c r="F201" s="7">
        <f t="shared" si="81"/>
        <v>0</v>
      </c>
      <c r="G201" s="7">
        <f t="shared" si="81"/>
        <v>0</v>
      </c>
      <c r="H201" s="7">
        <f t="shared" si="81"/>
        <v>0</v>
      </c>
      <c r="I201" s="7">
        <f t="shared" si="81"/>
        <v>0</v>
      </c>
      <c r="J201" s="7">
        <f t="shared" si="81"/>
        <v>0</v>
      </c>
      <c r="K201" s="7">
        <f t="shared" si="81"/>
        <v>0</v>
      </c>
      <c r="L201" s="7">
        <f t="shared" si="81"/>
        <v>0</v>
      </c>
      <c r="M201" s="7">
        <f t="shared" si="81"/>
        <v>0</v>
      </c>
      <c r="N201" s="7">
        <f t="shared" si="81"/>
        <v>0</v>
      </c>
      <c r="O201" s="7">
        <f t="shared" si="81"/>
        <v>0</v>
      </c>
    </row>
    <row r="202" spans="4:15" ht="4.5" customHeight="1"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2:15" ht="12.75">
      <c r="B203" s="5" t="s">
        <v>332</v>
      </c>
      <c r="C203" s="6" t="s">
        <v>333</v>
      </c>
      <c r="D203" s="7">
        <f aca="true" t="shared" si="82" ref="D203:O203">SUBTOTAL(9,D204:D204)</f>
        <v>0</v>
      </c>
      <c r="E203" s="7">
        <f t="shared" si="82"/>
        <v>0</v>
      </c>
      <c r="F203" s="7">
        <f t="shared" si="82"/>
        <v>0</v>
      </c>
      <c r="G203" s="7">
        <f t="shared" si="82"/>
        <v>0</v>
      </c>
      <c r="H203" s="7">
        <f t="shared" si="82"/>
        <v>0</v>
      </c>
      <c r="I203" s="7">
        <f t="shared" si="82"/>
        <v>0</v>
      </c>
      <c r="J203" s="7">
        <f t="shared" si="82"/>
        <v>0</v>
      </c>
      <c r="K203" s="7">
        <f t="shared" si="82"/>
        <v>0</v>
      </c>
      <c r="L203" s="7">
        <f t="shared" si="82"/>
        <v>0</v>
      </c>
      <c r="M203" s="7">
        <f t="shared" si="82"/>
        <v>0</v>
      </c>
      <c r="N203" s="7">
        <f t="shared" si="82"/>
        <v>0</v>
      </c>
      <c r="O203" s="7">
        <f t="shared" si="82"/>
        <v>0</v>
      </c>
    </row>
    <row r="204" spans="4:15" ht="4.5" customHeight="1"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2:15" ht="12.75">
      <c r="B205" s="5" t="s">
        <v>334</v>
      </c>
      <c r="C205" s="6" t="s">
        <v>335</v>
      </c>
      <c r="D205" s="7">
        <f aca="true" t="shared" si="83" ref="D205:O205">SUBTOTAL(9,D206:D206)</f>
        <v>0</v>
      </c>
      <c r="E205" s="7">
        <f t="shared" si="83"/>
        <v>0</v>
      </c>
      <c r="F205" s="7">
        <f t="shared" si="83"/>
        <v>0</v>
      </c>
      <c r="G205" s="7">
        <f t="shared" si="83"/>
        <v>0</v>
      </c>
      <c r="H205" s="7">
        <f t="shared" si="83"/>
        <v>0</v>
      </c>
      <c r="I205" s="7">
        <f t="shared" si="83"/>
        <v>0</v>
      </c>
      <c r="J205" s="7">
        <f t="shared" si="83"/>
        <v>0</v>
      </c>
      <c r="K205" s="7">
        <f t="shared" si="83"/>
        <v>0</v>
      </c>
      <c r="L205" s="7">
        <f t="shared" si="83"/>
        <v>0</v>
      </c>
      <c r="M205" s="7">
        <f t="shared" si="83"/>
        <v>0</v>
      </c>
      <c r="N205" s="7">
        <f t="shared" si="83"/>
        <v>0</v>
      </c>
      <c r="O205" s="7">
        <f t="shared" si="83"/>
        <v>0</v>
      </c>
    </row>
    <row r="206" spans="4:15" ht="4.5" customHeight="1"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2:15" ht="25.5">
      <c r="B207" s="5" t="s">
        <v>336</v>
      </c>
      <c r="C207" s="6" t="s">
        <v>337</v>
      </c>
      <c r="D207" s="7">
        <f aca="true" t="shared" si="84" ref="D207:O207">SUBTOTAL(9,D208:D208)</f>
        <v>0</v>
      </c>
      <c r="E207" s="7">
        <f t="shared" si="84"/>
        <v>0</v>
      </c>
      <c r="F207" s="7">
        <f t="shared" si="84"/>
        <v>0</v>
      </c>
      <c r="G207" s="7">
        <f t="shared" si="84"/>
        <v>0</v>
      </c>
      <c r="H207" s="7">
        <f t="shared" si="84"/>
        <v>0</v>
      </c>
      <c r="I207" s="7">
        <f t="shared" si="84"/>
        <v>0</v>
      </c>
      <c r="J207" s="7">
        <f t="shared" si="84"/>
        <v>0</v>
      </c>
      <c r="K207" s="7">
        <f t="shared" si="84"/>
        <v>0</v>
      </c>
      <c r="L207" s="7">
        <f t="shared" si="84"/>
        <v>0</v>
      </c>
      <c r="M207" s="7">
        <f t="shared" si="84"/>
        <v>0</v>
      </c>
      <c r="N207" s="7">
        <f t="shared" si="84"/>
        <v>0</v>
      </c>
      <c r="O207" s="7">
        <f t="shared" si="84"/>
        <v>0</v>
      </c>
    </row>
    <row r="208" spans="4:15" ht="4.5" customHeight="1"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2:15" ht="12.75">
      <c r="B209" s="5" t="s">
        <v>338</v>
      </c>
      <c r="C209" s="6" t="s">
        <v>339</v>
      </c>
      <c r="D209" s="7">
        <f aca="true" t="shared" si="85" ref="D209:O209">SUBTOTAL(9,D210:D210)</f>
        <v>0</v>
      </c>
      <c r="E209" s="7">
        <f t="shared" si="85"/>
        <v>0</v>
      </c>
      <c r="F209" s="7">
        <f t="shared" si="85"/>
        <v>0</v>
      </c>
      <c r="G209" s="7">
        <f t="shared" si="85"/>
        <v>0</v>
      </c>
      <c r="H209" s="7">
        <f t="shared" si="85"/>
        <v>0</v>
      </c>
      <c r="I209" s="7">
        <f t="shared" si="85"/>
        <v>0</v>
      </c>
      <c r="J209" s="7">
        <f t="shared" si="85"/>
        <v>0</v>
      </c>
      <c r="K209" s="7">
        <f t="shared" si="85"/>
        <v>0</v>
      </c>
      <c r="L209" s="7">
        <f t="shared" si="85"/>
        <v>0</v>
      </c>
      <c r="M209" s="7">
        <f t="shared" si="85"/>
        <v>0</v>
      </c>
      <c r="N209" s="7">
        <f t="shared" si="85"/>
        <v>0</v>
      </c>
      <c r="O209" s="7">
        <f t="shared" si="85"/>
        <v>0</v>
      </c>
    </row>
    <row r="210" spans="4:15" ht="4.5" customHeight="1"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2:15" ht="15" customHeight="1">
      <c r="B211" s="22" t="str">
        <f>"TOTAL CAPITULO "&amp;B194&amp;":"</f>
        <v>TOTAL CAPITULO 4000:</v>
      </c>
      <c r="C211" s="31"/>
      <c r="D211" s="8">
        <f aca="true" t="shared" si="86" ref="D211:O211">SUBTOTAL(9,D196:D210)</f>
        <v>86350000</v>
      </c>
      <c r="E211" s="8">
        <f t="shared" si="86"/>
        <v>115986650.12</v>
      </c>
      <c r="F211" s="8">
        <f t="shared" si="86"/>
        <v>172738725.12</v>
      </c>
      <c r="G211" s="8">
        <f t="shared" si="86"/>
        <v>143102075</v>
      </c>
      <c r="H211" s="8">
        <f t="shared" si="86"/>
        <v>27515424.88</v>
      </c>
      <c r="I211" s="8">
        <f t="shared" si="86"/>
        <v>115586650.12</v>
      </c>
      <c r="J211" s="8">
        <f t="shared" si="86"/>
        <v>27515424.88</v>
      </c>
      <c r="K211" s="8">
        <f t="shared" si="86"/>
        <v>0</v>
      </c>
      <c r="L211" s="8">
        <f t="shared" si="86"/>
        <v>115586650.12</v>
      </c>
      <c r="M211" s="8">
        <f t="shared" si="86"/>
        <v>27515424.88</v>
      </c>
      <c r="N211" s="8">
        <f t="shared" si="86"/>
        <v>27515424.88</v>
      </c>
      <c r="O211" s="8">
        <f t="shared" si="86"/>
        <v>0</v>
      </c>
    </row>
    <row r="212" spans="4:15" ht="15" customHeight="1"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2:15" ht="15" customHeight="1">
      <c r="B213" s="3" t="s">
        <v>340</v>
      </c>
      <c r="C213" s="4" t="s">
        <v>341</v>
      </c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4:15" ht="15" customHeight="1"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2:15" ht="15" customHeight="1">
      <c r="B215" s="5" t="s">
        <v>342</v>
      </c>
      <c r="C215" s="6" t="s">
        <v>343</v>
      </c>
      <c r="D215" s="7">
        <f aca="true" t="shared" si="87" ref="D215:O215">SUBTOTAL(9,D216:D220)</f>
        <v>1349000</v>
      </c>
      <c r="E215" s="7">
        <f t="shared" si="87"/>
        <v>2009000</v>
      </c>
      <c r="F215" s="7">
        <f t="shared" si="87"/>
        <v>2512500</v>
      </c>
      <c r="G215" s="7">
        <f t="shared" si="87"/>
        <v>1852500</v>
      </c>
      <c r="H215" s="7">
        <f t="shared" si="87"/>
        <v>675946</v>
      </c>
      <c r="I215" s="7">
        <f t="shared" si="87"/>
        <v>1176554</v>
      </c>
      <c r="J215" s="7">
        <f t="shared" si="87"/>
        <v>71272.85</v>
      </c>
      <c r="K215" s="7">
        <f t="shared" si="87"/>
        <v>604673.15</v>
      </c>
      <c r="L215" s="7">
        <f t="shared" si="87"/>
        <v>1781227.15</v>
      </c>
      <c r="M215" s="7">
        <f t="shared" si="87"/>
        <v>71272.85</v>
      </c>
      <c r="N215" s="7">
        <f t="shared" si="87"/>
        <v>71272.85</v>
      </c>
      <c r="O215" s="7">
        <f t="shared" si="87"/>
        <v>0</v>
      </c>
    </row>
    <row r="216" spans="2:15" ht="15" customHeight="1">
      <c r="B216" s="17" t="s">
        <v>344</v>
      </c>
      <c r="C216" s="18" t="s">
        <v>345</v>
      </c>
      <c r="D216" s="19">
        <v>220000</v>
      </c>
      <c r="E216" s="19">
        <v>365000</v>
      </c>
      <c r="F216" s="19">
        <v>365000</v>
      </c>
      <c r="G216" s="19">
        <f>D216-E216+F216</f>
        <v>220000</v>
      </c>
      <c r="H216" s="19">
        <v>217553</v>
      </c>
      <c r="I216" s="19">
        <f>G216-H216</f>
        <v>2447</v>
      </c>
      <c r="J216" s="19">
        <v>0</v>
      </c>
      <c r="K216" s="20">
        <f>H216-J216</f>
        <v>217553</v>
      </c>
      <c r="L216" s="20">
        <f>G216-J216</f>
        <v>220000</v>
      </c>
      <c r="M216" s="19">
        <v>0</v>
      </c>
      <c r="N216" s="19">
        <v>0</v>
      </c>
      <c r="O216" s="20">
        <f>J216-N216</f>
        <v>0</v>
      </c>
    </row>
    <row r="217" spans="2:15" ht="15" customHeight="1">
      <c r="B217" s="17" t="s">
        <v>346</v>
      </c>
      <c r="C217" s="18" t="s">
        <v>347</v>
      </c>
      <c r="D217" s="19">
        <v>62000</v>
      </c>
      <c r="E217" s="19">
        <v>52000</v>
      </c>
      <c r="F217" s="19">
        <v>52000</v>
      </c>
      <c r="G217" s="19">
        <f>D217-E217+F217</f>
        <v>62000</v>
      </c>
      <c r="H217" s="19">
        <v>0</v>
      </c>
      <c r="I217" s="19">
        <f>G217-H217</f>
        <v>62000</v>
      </c>
      <c r="J217" s="19">
        <v>0</v>
      </c>
      <c r="K217" s="20">
        <f>H217-J217</f>
        <v>0</v>
      </c>
      <c r="L217" s="20">
        <f>G217-J217</f>
        <v>62000</v>
      </c>
      <c r="M217" s="19">
        <v>0</v>
      </c>
      <c r="N217" s="19">
        <v>0</v>
      </c>
      <c r="O217" s="20">
        <f>J217-N217</f>
        <v>0</v>
      </c>
    </row>
    <row r="218" spans="2:15" ht="15" customHeight="1">
      <c r="B218" s="17" t="s">
        <v>348</v>
      </c>
      <c r="C218" s="18" t="s">
        <v>349</v>
      </c>
      <c r="D218" s="19">
        <v>1000000</v>
      </c>
      <c r="E218" s="19">
        <v>1500000</v>
      </c>
      <c r="F218" s="19">
        <v>2000000</v>
      </c>
      <c r="G218" s="19">
        <f>D218-E218+F218</f>
        <v>1500000</v>
      </c>
      <c r="H218" s="19">
        <v>388116.67000000004</v>
      </c>
      <c r="I218" s="19">
        <f>G218-H218</f>
        <v>1111883.33</v>
      </c>
      <c r="J218" s="19">
        <v>43496.52</v>
      </c>
      <c r="K218" s="20">
        <f>H218-J218</f>
        <v>344620.15</v>
      </c>
      <c r="L218" s="20">
        <f>G218-J218</f>
        <v>1456503.48</v>
      </c>
      <c r="M218" s="19">
        <v>43496.52</v>
      </c>
      <c r="N218" s="19">
        <v>43496.52</v>
      </c>
      <c r="O218" s="20">
        <f>J218-N218</f>
        <v>0</v>
      </c>
    </row>
    <row r="219" spans="2:15" ht="15" customHeight="1">
      <c r="B219" s="17" t="s">
        <v>350</v>
      </c>
      <c r="C219" s="18" t="s">
        <v>351</v>
      </c>
      <c r="D219" s="19">
        <v>67000</v>
      </c>
      <c r="E219" s="19">
        <v>92000</v>
      </c>
      <c r="F219" s="19">
        <v>95500</v>
      </c>
      <c r="G219" s="19">
        <f>D219-E219+F219</f>
        <v>70500</v>
      </c>
      <c r="H219" s="19">
        <v>70276.33</v>
      </c>
      <c r="I219" s="19">
        <f>G219-H219</f>
        <v>223.66999999999825</v>
      </c>
      <c r="J219" s="19">
        <v>27776.33</v>
      </c>
      <c r="K219" s="20">
        <f>H219-J219</f>
        <v>42500</v>
      </c>
      <c r="L219" s="20">
        <f>G219-J219</f>
        <v>42723.67</v>
      </c>
      <c r="M219" s="19">
        <v>27776.33</v>
      </c>
      <c r="N219" s="19">
        <v>27776.33</v>
      </c>
      <c r="O219" s="20">
        <f>J219-N219</f>
        <v>0</v>
      </c>
    </row>
    <row r="220" spans="2:15" ht="4.5" customHeight="1">
      <c r="B220" s="21"/>
      <c r="C220" s="18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</row>
    <row r="221" spans="2:15" ht="15" customHeight="1">
      <c r="B221" s="5" t="s">
        <v>352</v>
      </c>
      <c r="C221" s="6" t="s">
        <v>353</v>
      </c>
      <c r="D221" s="7">
        <f aca="true" t="shared" si="88" ref="D221:O221">SUBTOTAL(9,D222:D225)</f>
        <v>101000</v>
      </c>
      <c r="E221" s="7">
        <f t="shared" si="88"/>
        <v>104500</v>
      </c>
      <c r="F221" s="7">
        <f t="shared" si="88"/>
        <v>104500</v>
      </c>
      <c r="G221" s="7">
        <f t="shared" si="88"/>
        <v>101000</v>
      </c>
      <c r="H221" s="7">
        <f t="shared" si="88"/>
        <v>40000</v>
      </c>
      <c r="I221" s="7">
        <f t="shared" si="88"/>
        <v>61000</v>
      </c>
      <c r="J221" s="7">
        <f t="shared" si="88"/>
        <v>0</v>
      </c>
      <c r="K221" s="7">
        <f t="shared" si="88"/>
        <v>40000</v>
      </c>
      <c r="L221" s="7">
        <f t="shared" si="88"/>
        <v>101000</v>
      </c>
      <c r="M221" s="7">
        <f t="shared" si="88"/>
        <v>0</v>
      </c>
      <c r="N221" s="7">
        <f t="shared" si="88"/>
        <v>0</v>
      </c>
      <c r="O221" s="7">
        <f t="shared" si="88"/>
        <v>0</v>
      </c>
    </row>
    <row r="222" spans="2:15" ht="15" customHeight="1">
      <c r="B222" s="17" t="s">
        <v>354</v>
      </c>
      <c r="C222" s="18" t="s">
        <v>355</v>
      </c>
      <c r="D222" s="19">
        <v>0</v>
      </c>
      <c r="E222" s="19">
        <v>0</v>
      </c>
      <c r="F222" s="19">
        <v>0</v>
      </c>
      <c r="G222" s="19">
        <f>D222-E222+F222</f>
        <v>0</v>
      </c>
      <c r="H222" s="19">
        <v>0</v>
      </c>
      <c r="I222" s="19">
        <f>G222-H222</f>
        <v>0</v>
      </c>
      <c r="J222" s="19">
        <v>0</v>
      </c>
      <c r="K222" s="20">
        <f>H222-J222</f>
        <v>0</v>
      </c>
      <c r="L222" s="20">
        <f>G222-J222</f>
        <v>0</v>
      </c>
      <c r="M222" s="19">
        <v>0</v>
      </c>
      <c r="N222" s="19">
        <v>0</v>
      </c>
      <c r="O222" s="20">
        <f>J222-N222</f>
        <v>0</v>
      </c>
    </row>
    <row r="223" spans="2:15" ht="15" customHeight="1">
      <c r="B223" s="17" t="s">
        <v>356</v>
      </c>
      <c r="C223" s="18" t="s">
        <v>357</v>
      </c>
      <c r="D223" s="19">
        <v>81000</v>
      </c>
      <c r="E223" s="19">
        <v>81000</v>
      </c>
      <c r="F223" s="19">
        <v>81000</v>
      </c>
      <c r="G223" s="19">
        <f>D223-E223+F223</f>
        <v>81000</v>
      </c>
      <c r="H223" s="19">
        <v>40000</v>
      </c>
      <c r="I223" s="19">
        <f>G223-H223</f>
        <v>41000</v>
      </c>
      <c r="J223" s="19">
        <v>0</v>
      </c>
      <c r="K223" s="20">
        <f>H223-J223</f>
        <v>40000</v>
      </c>
      <c r="L223" s="20">
        <f>G223-J223</f>
        <v>81000</v>
      </c>
      <c r="M223" s="19">
        <v>0</v>
      </c>
      <c r="N223" s="19">
        <v>0</v>
      </c>
      <c r="O223" s="20">
        <f>J223-N223</f>
        <v>0</v>
      </c>
    </row>
    <row r="224" spans="2:15" ht="15" customHeight="1">
      <c r="B224" s="17" t="s">
        <v>358</v>
      </c>
      <c r="C224" s="18" t="s">
        <v>359</v>
      </c>
      <c r="D224" s="19">
        <v>20000</v>
      </c>
      <c r="E224" s="19">
        <v>23500</v>
      </c>
      <c r="F224" s="19">
        <v>23500</v>
      </c>
      <c r="G224" s="19">
        <f>D224-E224+F224</f>
        <v>20000</v>
      </c>
      <c r="H224" s="19">
        <v>0</v>
      </c>
      <c r="I224" s="19">
        <f>G224-H224</f>
        <v>20000</v>
      </c>
      <c r="J224" s="19">
        <v>0</v>
      </c>
      <c r="K224" s="20">
        <f>H224-J224</f>
        <v>0</v>
      </c>
      <c r="L224" s="20">
        <f>G224-J224</f>
        <v>20000</v>
      </c>
      <c r="M224" s="19">
        <v>0</v>
      </c>
      <c r="N224" s="19">
        <v>0</v>
      </c>
      <c r="O224" s="20">
        <f>J224-N224</f>
        <v>0</v>
      </c>
    </row>
    <row r="225" spans="2:15" ht="4.5" customHeight="1">
      <c r="B225" s="21"/>
      <c r="C225" s="18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</row>
    <row r="226" spans="2:15" ht="15" customHeight="1">
      <c r="B226" s="5" t="s">
        <v>360</v>
      </c>
      <c r="C226" s="6" t="s">
        <v>361</v>
      </c>
      <c r="D226" s="7">
        <f aca="true" t="shared" si="89" ref="D226:O226">SUBTOTAL(9,D227:D229)</f>
        <v>320000</v>
      </c>
      <c r="E226" s="7">
        <f t="shared" si="89"/>
        <v>889707.44</v>
      </c>
      <c r="F226" s="7">
        <f t="shared" si="89"/>
        <v>889707.44</v>
      </c>
      <c r="G226" s="7">
        <f t="shared" si="89"/>
        <v>320000</v>
      </c>
      <c r="H226" s="7">
        <f t="shared" si="89"/>
        <v>21668.879999999997</v>
      </c>
      <c r="I226" s="7">
        <f t="shared" si="89"/>
        <v>298331.12</v>
      </c>
      <c r="J226" s="7">
        <f t="shared" si="89"/>
        <v>15321.279999999999</v>
      </c>
      <c r="K226" s="7">
        <f t="shared" si="89"/>
        <v>6347.6</v>
      </c>
      <c r="L226" s="7">
        <f t="shared" si="89"/>
        <v>304678.72</v>
      </c>
      <c r="M226" s="7">
        <f t="shared" si="89"/>
        <v>15321.279999999999</v>
      </c>
      <c r="N226" s="7">
        <f t="shared" si="89"/>
        <v>15321.279999999999</v>
      </c>
      <c r="O226" s="7">
        <f t="shared" si="89"/>
        <v>0</v>
      </c>
    </row>
    <row r="227" spans="2:15" ht="15" customHeight="1">
      <c r="B227" s="17" t="s">
        <v>362</v>
      </c>
      <c r="C227" s="18" t="s">
        <v>363</v>
      </c>
      <c r="D227" s="19">
        <v>315000</v>
      </c>
      <c r="E227" s="19">
        <v>884707.44</v>
      </c>
      <c r="F227" s="19">
        <v>884357.44</v>
      </c>
      <c r="G227" s="19">
        <f>D227-E227+F227</f>
        <v>314650</v>
      </c>
      <c r="H227" s="19">
        <v>16318.88</v>
      </c>
      <c r="I227" s="19">
        <f>G227-H227</f>
        <v>298331.12</v>
      </c>
      <c r="J227" s="19">
        <v>15321.279999999999</v>
      </c>
      <c r="K227" s="20">
        <f>H227-J227</f>
        <v>997.6000000000004</v>
      </c>
      <c r="L227" s="20">
        <f>G227-J227</f>
        <v>299328.72</v>
      </c>
      <c r="M227" s="19">
        <v>15321.279999999999</v>
      </c>
      <c r="N227" s="19">
        <v>15321.279999999999</v>
      </c>
      <c r="O227" s="20">
        <f>J227-N227</f>
        <v>0</v>
      </c>
    </row>
    <row r="228" spans="2:15" ht="15" customHeight="1">
      <c r="B228" s="17" t="s">
        <v>364</v>
      </c>
      <c r="C228" s="18" t="s">
        <v>365</v>
      </c>
      <c r="D228" s="19">
        <v>5000</v>
      </c>
      <c r="E228" s="19">
        <v>5000</v>
      </c>
      <c r="F228" s="19">
        <v>5350</v>
      </c>
      <c r="G228" s="19">
        <f>D228-E228+F228</f>
        <v>5350</v>
      </c>
      <c r="H228" s="19">
        <v>5350</v>
      </c>
      <c r="I228" s="19">
        <f>G228-H228</f>
        <v>0</v>
      </c>
      <c r="J228" s="19">
        <v>0</v>
      </c>
      <c r="K228" s="20">
        <f>H228-J228</f>
        <v>5350</v>
      </c>
      <c r="L228" s="20">
        <f>G228-J228</f>
        <v>5350</v>
      </c>
      <c r="M228" s="19">
        <v>0</v>
      </c>
      <c r="N228" s="19">
        <v>0</v>
      </c>
      <c r="O228" s="20">
        <f>J228-N228</f>
        <v>0</v>
      </c>
    </row>
    <row r="229" spans="2:15" ht="4.5" customHeight="1">
      <c r="B229" s="21"/>
      <c r="C229" s="18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</row>
    <row r="230" spans="2:15" ht="15" customHeight="1">
      <c r="B230" s="5" t="s">
        <v>366</v>
      </c>
      <c r="C230" s="6" t="s">
        <v>367</v>
      </c>
      <c r="D230" s="7">
        <f aca="true" t="shared" si="90" ref="D230:O230">SUBTOTAL(9,D231:D233)</f>
        <v>3550000</v>
      </c>
      <c r="E230" s="7">
        <f t="shared" si="90"/>
        <v>3700000</v>
      </c>
      <c r="F230" s="7">
        <f t="shared" si="90"/>
        <v>3700000</v>
      </c>
      <c r="G230" s="7">
        <f t="shared" si="90"/>
        <v>3550000</v>
      </c>
      <c r="H230" s="7">
        <f t="shared" si="90"/>
        <v>2649500</v>
      </c>
      <c r="I230" s="7">
        <f t="shared" si="90"/>
        <v>900500</v>
      </c>
      <c r="J230" s="7">
        <f t="shared" si="90"/>
        <v>0</v>
      </c>
      <c r="K230" s="7">
        <f t="shared" si="90"/>
        <v>2649500</v>
      </c>
      <c r="L230" s="7">
        <f t="shared" si="90"/>
        <v>3550000</v>
      </c>
      <c r="M230" s="7">
        <f t="shared" si="90"/>
        <v>0</v>
      </c>
      <c r="N230" s="7">
        <f t="shared" si="90"/>
        <v>0</v>
      </c>
      <c r="O230" s="7">
        <f t="shared" si="90"/>
        <v>0</v>
      </c>
    </row>
    <row r="231" spans="2:15" ht="15" customHeight="1">
      <c r="B231" s="17" t="s">
        <v>368</v>
      </c>
      <c r="C231" s="18" t="s">
        <v>369</v>
      </c>
      <c r="D231" s="19">
        <v>2650000</v>
      </c>
      <c r="E231" s="19">
        <v>2800000</v>
      </c>
      <c r="F231" s="19">
        <v>2800000</v>
      </c>
      <c r="G231" s="19">
        <f>D231-E231+F231</f>
        <v>2650000</v>
      </c>
      <c r="H231" s="19">
        <v>2649500</v>
      </c>
      <c r="I231" s="19">
        <f>G231-H231</f>
        <v>500</v>
      </c>
      <c r="J231" s="19">
        <v>0</v>
      </c>
      <c r="K231" s="20">
        <f>H231-J231</f>
        <v>2649500</v>
      </c>
      <c r="L231" s="20">
        <f>G231-J231</f>
        <v>2650000</v>
      </c>
      <c r="M231" s="19">
        <v>0</v>
      </c>
      <c r="N231" s="19">
        <v>0</v>
      </c>
      <c r="O231" s="20">
        <f>J231-N231</f>
        <v>0</v>
      </c>
    </row>
    <row r="232" spans="2:15" ht="15" customHeight="1">
      <c r="B232" s="17" t="s">
        <v>370</v>
      </c>
      <c r="C232" s="18" t="s">
        <v>371</v>
      </c>
      <c r="D232" s="19">
        <v>900000</v>
      </c>
      <c r="E232" s="19">
        <v>900000</v>
      </c>
      <c r="F232" s="19">
        <v>900000</v>
      </c>
      <c r="G232" s="19">
        <f>D232-E232+F232</f>
        <v>900000</v>
      </c>
      <c r="H232" s="19">
        <v>0</v>
      </c>
      <c r="I232" s="19">
        <f>G232-H232</f>
        <v>900000</v>
      </c>
      <c r="J232" s="19">
        <v>0</v>
      </c>
      <c r="K232" s="20">
        <f>H232-J232</f>
        <v>0</v>
      </c>
      <c r="L232" s="20">
        <f>G232-J232</f>
        <v>900000</v>
      </c>
      <c r="M232" s="19">
        <v>0</v>
      </c>
      <c r="N232" s="19">
        <v>0</v>
      </c>
      <c r="O232" s="20">
        <f>J232-N232</f>
        <v>0</v>
      </c>
    </row>
    <row r="233" spans="2:15" ht="4.5" customHeight="1">
      <c r="B233" s="21"/>
      <c r="C233" s="18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</row>
    <row r="234" spans="2:15" ht="15" customHeight="1">
      <c r="B234" s="5" t="s">
        <v>372</v>
      </c>
      <c r="C234" s="6" t="s">
        <v>373</v>
      </c>
      <c r="D234" s="7">
        <f aca="true" t="shared" si="91" ref="D234:O234">SUBTOTAL(9,D235:D242)</f>
        <v>3453000</v>
      </c>
      <c r="E234" s="7">
        <f t="shared" si="91"/>
        <v>5175900</v>
      </c>
      <c r="F234" s="7">
        <f t="shared" si="91"/>
        <v>5572400</v>
      </c>
      <c r="G234" s="7">
        <f t="shared" si="91"/>
        <v>3849500</v>
      </c>
      <c r="H234" s="7">
        <f t="shared" si="91"/>
        <v>2253158.82</v>
      </c>
      <c r="I234" s="7">
        <f t="shared" si="91"/>
        <v>1596341.1800000002</v>
      </c>
      <c r="J234" s="7">
        <f t="shared" si="91"/>
        <v>184601.88000000003</v>
      </c>
      <c r="K234" s="7">
        <f t="shared" si="91"/>
        <v>2068556.94</v>
      </c>
      <c r="L234" s="7">
        <f t="shared" si="91"/>
        <v>3664898.12</v>
      </c>
      <c r="M234" s="7">
        <f t="shared" si="91"/>
        <v>184601.88000000003</v>
      </c>
      <c r="N234" s="7">
        <f t="shared" si="91"/>
        <v>184601.88000000003</v>
      </c>
      <c r="O234" s="7">
        <f t="shared" si="91"/>
        <v>0</v>
      </c>
    </row>
    <row r="235" spans="2:15" ht="15" customHeight="1">
      <c r="B235" s="17" t="s">
        <v>374</v>
      </c>
      <c r="C235" s="18" t="s">
        <v>375</v>
      </c>
      <c r="D235" s="19">
        <v>2905000</v>
      </c>
      <c r="E235" s="19">
        <v>4427400</v>
      </c>
      <c r="F235" s="19">
        <v>4427400</v>
      </c>
      <c r="G235" s="19">
        <f aca="true" t="shared" si="92" ref="G235:G241">D235-E235+F235</f>
        <v>2905000</v>
      </c>
      <c r="H235" s="19">
        <v>2228722.5</v>
      </c>
      <c r="I235" s="19">
        <f aca="true" t="shared" si="93" ref="I235:I241">G235-H235</f>
        <v>676277.5</v>
      </c>
      <c r="J235" s="19">
        <v>162165.56000000003</v>
      </c>
      <c r="K235" s="20">
        <f aca="true" t="shared" si="94" ref="K235:K241">H235-J235</f>
        <v>2066556.94</v>
      </c>
      <c r="L235" s="20">
        <f aca="true" t="shared" si="95" ref="L235:L241">G235-J235</f>
        <v>2742834.44</v>
      </c>
      <c r="M235" s="19">
        <v>162165.56000000003</v>
      </c>
      <c r="N235" s="19">
        <v>162165.56000000003</v>
      </c>
      <c r="O235" s="20">
        <f aca="true" t="shared" si="96" ref="O235:O241">J235-N235</f>
        <v>0</v>
      </c>
    </row>
    <row r="236" spans="2:15" ht="15" customHeight="1">
      <c r="B236" s="17" t="s">
        <v>376</v>
      </c>
      <c r="C236" s="18" t="s">
        <v>377</v>
      </c>
      <c r="D236" s="19">
        <v>145000</v>
      </c>
      <c r="E236" s="19">
        <v>133500</v>
      </c>
      <c r="F236" s="19">
        <v>130000</v>
      </c>
      <c r="G236" s="19">
        <f t="shared" si="92"/>
        <v>141500</v>
      </c>
      <c r="H236" s="19">
        <v>0</v>
      </c>
      <c r="I236" s="19">
        <f t="shared" si="93"/>
        <v>141500</v>
      </c>
      <c r="J236" s="19">
        <v>0</v>
      </c>
      <c r="K236" s="20">
        <f t="shared" si="94"/>
        <v>0</v>
      </c>
      <c r="L236" s="20">
        <f t="shared" si="95"/>
        <v>141500</v>
      </c>
      <c r="M236" s="19">
        <v>0</v>
      </c>
      <c r="N236" s="19">
        <v>0</v>
      </c>
      <c r="O236" s="20">
        <f t="shared" si="96"/>
        <v>0</v>
      </c>
    </row>
    <row r="237" spans="2:15" ht="15" customHeight="1">
      <c r="B237" s="17" t="s">
        <v>378</v>
      </c>
      <c r="C237" s="18" t="s">
        <v>379</v>
      </c>
      <c r="D237" s="19">
        <v>140000</v>
      </c>
      <c r="E237" s="19">
        <v>140000</v>
      </c>
      <c r="F237" s="19">
        <v>140000</v>
      </c>
      <c r="G237" s="19">
        <f t="shared" si="92"/>
        <v>140000</v>
      </c>
      <c r="H237" s="19">
        <v>10169</v>
      </c>
      <c r="I237" s="19">
        <f t="shared" si="93"/>
        <v>129831</v>
      </c>
      <c r="J237" s="19">
        <v>10169</v>
      </c>
      <c r="K237" s="20">
        <f t="shared" si="94"/>
        <v>0</v>
      </c>
      <c r="L237" s="20">
        <f t="shared" si="95"/>
        <v>129831</v>
      </c>
      <c r="M237" s="19">
        <v>10169</v>
      </c>
      <c r="N237" s="19">
        <v>10169</v>
      </c>
      <c r="O237" s="20">
        <f t="shared" si="96"/>
        <v>0</v>
      </c>
    </row>
    <row r="238" spans="2:15" ht="15" customHeight="1">
      <c r="B238" s="17" t="s">
        <v>380</v>
      </c>
      <c r="C238" s="18" t="s">
        <v>381</v>
      </c>
      <c r="D238" s="19">
        <v>120000</v>
      </c>
      <c r="E238" s="19">
        <v>240000</v>
      </c>
      <c r="F238" s="19">
        <v>240000</v>
      </c>
      <c r="G238" s="19">
        <f t="shared" si="92"/>
        <v>120000</v>
      </c>
      <c r="H238" s="19">
        <v>4686.4</v>
      </c>
      <c r="I238" s="19">
        <f t="shared" si="93"/>
        <v>115313.6</v>
      </c>
      <c r="J238" s="19">
        <v>4686.4</v>
      </c>
      <c r="K238" s="20">
        <f t="shared" si="94"/>
        <v>0</v>
      </c>
      <c r="L238" s="20">
        <f t="shared" si="95"/>
        <v>115313.6</v>
      </c>
      <c r="M238" s="19">
        <v>4686.4</v>
      </c>
      <c r="N238" s="19">
        <v>4686.4</v>
      </c>
      <c r="O238" s="20">
        <f t="shared" si="96"/>
        <v>0</v>
      </c>
    </row>
    <row r="239" spans="2:15" ht="15" customHeight="1">
      <c r="B239" s="17" t="s">
        <v>382</v>
      </c>
      <c r="C239" s="18" t="s">
        <v>383</v>
      </c>
      <c r="D239" s="19">
        <v>68000</v>
      </c>
      <c r="E239" s="19">
        <v>160000</v>
      </c>
      <c r="F239" s="19">
        <v>160000</v>
      </c>
      <c r="G239" s="19">
        <f t="shared" si="92"/>
        <v>68000</v>
      </c>
      <c r="H239" s="19">
        <v>9580.92</v>
      </c>
      <c r="I239" s="19">
        <f t="shared" si="93"/>
        <v>58419.08</v>
      </c>
      <c r="J239" s="19">
        <v>7580.92</v>
      </c>
      <c r="K239" s="20">
        <f t="shared" si="94"/>
        <v>2000</v>
      </c>
      <c r="L239" s="20">
        <f t="shared" si="95"/>
        <v>60419.08</v>
      </c>
      <c r="M239" s="19">
        <v>7580.92</v>
      </c>
      <c r="N239" s="19">
        <v>7580.92</v>
      </c>
      <c r="O239" s="20">
        <f t="shared" si="96"/>
        <v>0</v>
      </c>
    </row>
    <row r="240" spans="2:15" ht="15" customHeight="1">
      <c r="B240" s="17" t="s">
        <v>384</v>
      </c>
      <c r="C240" s="18" t="s">
        <v>385</v>
      </c>
      <c r="D240" s="19">
        <v>30000</v>
      </c>
      <c r="E240" s="19">
        <v>30000</v>
      </c>
      <c r="F240" s="19">
        <v>430000</v>
      </c>
      <c r="G240" s="19">
        <f t="shared" si="92"/>
        <v>430000</v>
      </c>
      <c r="H240" s="19">
        <v>0</v>
      </c>
      <c r="I240" s="19">
        <f t="shared" si="93"/>
        <v>430000</v>
      </c>
      <c r="J240" s="19">
        <v>0</v>
      </c>
      <c r="K240" s="20">
        <f t="shared" si="94"/>
        <v>0</v>
      </c>
      <c r="L240" s="20">
        <f t="shared" si="95"/>
        <v>430000</v>
      </c>
      <c r="M240" s="19">
        <v>0</v>
      </c>
      <c r="N240" s="19">
        <v>0</v>
      </c>
      <c r="O240" s="20">
        <f t="shared" si="96"/>
        <v>0</v>
      </c>
    </row>
    <row r="241" spans="2:15" ht="15" customHeight="1">
      <c r="B241" s="17" t="s">
        <v>386</v>
      </c>
      <c r="C241" s="18" t="s">
        <v>387</v>
      </c>
      <c r="D241" s="19">
        <v>45000</v>
      </c>
      <c r="E241" s="19">
        <v>45000</v>
      </c>
      <c r="F241" s="19">
        <v>45000</v>
      </c>
      <c r="G241" s="19">
        <f t="shared" si="92"/>
        <v>45000</v>
      </c>
      <c r="H241" s="19">
        <v>0</v>
      </c>
      <c r="I241" s="19">
        <f t="shared" si="93"/>
        <v>45000</v>
      </c>
      <c r="J241" s="19">
        <v>0</v>
      </c>
      <c r="K241" s="20">
        <f t="shared" si="94"/>
        <v>0</v>
      </c>
      <c r="L241" s="20">
        <f t="shared" si="95"/>
        <v>45000</v>
      </c>
      <c r="M241" s="19">
        <v>0</v>
      </c>
      <c r="N241" s="19">
        <v>0</v>
      </c>
      <c r="O241" s="20">
        <f t="shared" si="96"/>
        <v>0</v>
      </c>
    </row>
    <row r="242" spans="2:15" ht="4.5" customHeight="1">
      <c r="B242" s="21"/>
      <c r="C242" s="18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2:15" ht="15" customHeight="1">
      <c r="B243" s="5" t="s">
        <v>388</v>
      </c>
      <c r="C243" s="6" t="s">
        <v>389</v>
      </c>
      <c r="D243" s="7">
        <f aca="true" t="shared" si="97" ref="D243:O243">SUBTOTAL(9,D244:D244)</f>
        <v>0</v>
      </c>
      <c r="E243" s="7">
        <f t="shared" si="97"/>
        <v>0</v>
      </c>
      <c r="F243" s="7">
        <f t="shared" si="97"/>
        <v>0</v>
      </c>
      <c r="G243" s="7">
        <f t="shared" si="97"/>
        <v>0</v>
      </c>
      <c r="H243" s="7">
        <f t="shared" si="97"/>
        <v>0</v>
      </c>
      <c r="I243" s="7">
        <f t="shared" si="97"/>
        <v>0</v>
      </c>
      <c r="J243" s="7">
        <f t="shared" si="97"/>
        <v>0</v>
      </c>
      <c r="K243" s="7">
        <f t="shared" si="97"/>
        <v>0</v>
      </c>
      <c r="L243" s="7">
        <f t="shared" si="97"/>
        <v>0</v>
      </c>
      <c r="M243" s="7">
        <f t="shared" si="97"/>
        <v>0</v>
      </c>
      <c r="N243" s="7">
        <f t="shared" si="97"/>
        <v>0</v>
      </c>
      <c r="O243" s="7">
        <f t="shared" si="97"/>
        <v>0</v>
      </c>
    </row>
    <row r="244" spans="2:15" ht="4.5" customHeight="1">
      <c r="B244" s="21"/>
      <c r="C244" s="18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</row>
    <row r="245" spans="2:15" ht="15" customHeight="1">
      <c r="B245" s="5" t="s">
        <v>390</v>
      </c>
      <c r="C245" s="6" t="s">
        <v>391</v>
      </c>
      <c r="D245" s="7">
        <f aca="true" t="shared" si="98" ref="D245:O245">SUBTOTAL(9,D246:D248)</f>
        <v>0</v>
      </c>
      <c r="E245" s="7">
        <f t="shared" si="98"/>
        <v>0</v>
      </c>
      <c r="F245" s="7">
        <f t="shared" si="98"/>
        <v>624000</v>
      </c>
      <c r="G245" s="7">
        <f t="shared" si="98"/>
        <v>624000</v>
      </c>
      <c r="H245" s="7">
        <f t="shared" si="98"/>
        <v>639113.6000000001</v>
      </c>
      <c r="I245" s="7">
        <f t="shared" si="98"/>
        <v>-15113.600000000093</v>
      </c>
      <c r="J245" s="7">
        <f t="shared" si="98"/>
        <v>639113.6000000001</v>
      </c>
      <c r="K245" s="7">
        <f t="shared" si="98"/>
        <v>0</v>
      </c>
      <c r="L245" s="7">
        <f t="shared" si="98"/>
        <v>-15113.600000000093</v>
      </c>
      <c r="M245" s="7">
        <f t="shared" si="98"/>
        <v>639113.6000000001</v>
      </c>
      <c r="N245" s="7">
        <f t="shared" si="98"/>
        <v>639113.6000000001</v>
      </c>
      <c r="O245" s="7">
        <f t="shared" si="98"/>
        <v>0</v>
      </c>
    </row>
    <row r="246" spans="2:15" ht="15" customHeight="1">
      <c r="B246" s="17" t="s">
        <v>392</v>
      </c>
      <c r="C246" s="18" t="s">
        <v>393</v>
      </c>
      <c r="D246" s="19">
        <v>0</v>
      </c>
      <c r="E246" s="19">
        <v>0</v>
      </c>
      <c r="F246" s="19">
        <v>0</v>
      </c>
      <c r="G246" s="19">
        <f>D246-E246+F246</f>
        <v>0</v>
      </c>
      <c r="H246" s="19">
        <v>0</v>
      </c>
      <c r="I246" s="19">
        <f>G246-H246</f>
        <v>0</v>
      </c>
      <c r="J246" s="19">
        <v>0</v>
      </c>
      <c r="K246" s="20">
        <f>H246-J246</f>
        <v>0</v>
      </c>
      <c r="L246" s="20">
        <f>G246-J246</f>
        <v>0</v>
      </c>
      <c r="M246" s="19">
        <v>0</v>
      </c>
      <c r="N246" s="19">
        <v>0</v>
      </c>
      <c r="O246" s="20">
        <f>J246-N246</f>
        <v>0</v>
      </c>
    </row>
    <row r="247" spans="2:15" ht="15" customHeight="1">
      <c r="B247" s="17" t="s">
        <v>394</v>
      </c>
      <c r="C247" s="18" t="s">
        <v>395</v>
      </c>
      <c r="D247" s="19">
        <v>0</v>
      </c>
      <c r="E247" s="19">
        <v>0</v>
      </c>
      <c r="F247" s="19">
        <v>624000</v>
      </c>
      <c r="G247" s="19">
        <f>D247-E247+F247</f>
        <v>624000</v>
      </c>
      <c r="H247" s="19">
        <v>639113.6000000001</v>
      </c>
      <c r="I247" s="19">
        <f>G247-H247</f>
        <v>-15113.600000000093</v>
      </c>
      <c r="J247" s="19">
        <v>639113.6000000001</v>
      </c>
      <c r="K247" s="20">
        <f>H247-J247</f>
        <v>0</v>
      </c>
      <c r="L247" s="20">
        <f>G247-J247</f>
        <v>-15113.600000000093</v>
      </c>
      <c r="M247" s="19">
        <v>639113.6000000001</v>
      </c>
      <c r="N247" s="19">
        <v>639113.6000000001</v>
      </c>
      <c r="O247" s="20">
        <f>J247-N247</f>
        <v>0</v>
      </c>
    </row>
    <row r="248" spans="2:15" ht="4.5" customHeight="1">
      <c r="B248" s="21"/>
      <c r="C248" s="1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</row>
    <row r="249" spans="2:15" ht="15" customHeight="1">
      <c r="B249" s="5" t="s">
        <v>396</v>
      </c>
      <c r="C249" s="6" t="s">
        <v>397</v>
      </c>
      <c r="D249" s="7">
        <f aca="true" t="shared" si="99" ref="D249:O249">SUBTOTAL(9,D250:D252)</f>
        <v>400000</v>
      </c>
      <c r="E249" s="7">
        <f t="shared" si="99"/>
        <v>600000</v>
      </c>
      <c r="F249" s="7">
        <f t="shared" si="99"/>
        <v>650000</v>
      </c>
      <c r="G249" s="7">
        <f t="shared" si="99"/>
        <v>450000</v>
      </c>
      <c r="H249" s="7">
        <f t="shared" si="99"/>
        <v>168184.8</v>
      </c>
      <c r="I249" s="7">
        <f t="shared" si="99"/>
        <v>281815.2</v>
      </c>
      <c r="J249" s="7">
        <f t="shared" si="99"/>
        <v>0</v>
      </c>
      <c r="K249" s="7">
        <f t="shared" si="99"/>
        <v>168184.8</v>
      </c>
      <c r="L249" s="7">
        <f t="shared" si="99"/>
        <v>450000</v>
      </c>
      <c r="M249" s="7">
        <f t="shared" si="99"/>
        <v>0</v>
      </c>
      <c r="N249" s="7">
        <f t="shared" si="99"/>
        <v>0</v>
      </c>
      <c r="O249" s="7">
        <f t="shared" si="99"/>
        <v>0</v>
      </c>
    </row>
    <row r="250" spans="2:15" ht="15" customHeight="1">
      <c r="B250" s="17" t="s">
        <v>398</v>
      </c>
      <c r="C250" s="18" t="s">
        <v>399</v>
      </c>
      <c r="D250" s="19">
        <v>300000</v>
      </c>
      <c r="E250" s="19">
        <v>500000</v>
      </c>
      <c r="F250" s="19">
        <v>500000</v>
      </c>
      <c r="G250" s="19">
        <f>D250-E250+F250</f>
        <v>300000</v>
      </c>
      <c r="H250" s="19">
        <v>68184.8</v>
      </c>
      <c r="I250" s="19">
        <f>G250-H250</f>
        <v>231815.2</v>
      </c>
      <c r="J250" s="19">
        <v>0</v>
      </c>
      <c r="K250" s="20">
        <f>H250-J250</f>
        <v>68184.8</v>
      </c>
      <c r="L250" s="20">
        <f>G250-J250</f>
        <v>300000</v>
      </c>
      <c r="M250" s="19">
        <v>0</v>
      </c>
      <c r="N250" s="19">
        <v>0</v>
      </c>
      <c r="O250" s="20">
        <f>J250-N250</f>
        <v>0</v>
      </c>
    </row>
    <row r="251" spans="2:15" ht="15" customHeight="1">
      <c r="B251" s="17" t="s">
        <v>400</v>
      </c>
      <c r="C251" s="18" t="s">
        <v>401</v>
      </c>
      <c r="D251" s="19">
        <v>100000</v>
      </c>
      <c r="E251" s="19">
        <v>100000</v>
      </c>
      <c r="F251" s="19">
        <v>150000</v>
      </c>
      <c r="G251" s="19">
        <f>D251-E251+F251</f>
        <v>150000</v>
      </c>
      <c r="H251" s="19">
        <v>100000</v>
      </c>
      <c r="I251" s="19">
        <f>G251-H251</f>
        <v>50000</v>
      </c>
      <c r="J251" s="19">
        <v>0</v>
      </c>
      <c r="K251" s="20">
        <f>H251-J251</f>
        <v>100000</v>
      </c>
      <c r="L251" s="20">
        <f>G251-J251</f>
        <v>150000</v>
      </c>
      <c r="M251" s="19">
        <v>0</v>
      </c>
      <c r="N251" s="19">
        <v>0</v>
      </c>
      <c r="O251" s="20">
        <f>J251-N251</f>
        <v>0</v>
      </c>
    </row>
    <row r="252" spans="4:15" ht="4.5" customHeight="1"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2:15" ht="15" customHeight="1">
      <c r="B253" s="22" t="str">
        <f>"TOTAL CAPITULO "&amp;B213&amp;":"</f>
        <v>TOTAL CAPITULO 5000:</v>
      </c>
      <c r="C253" s="22"/>
      <c r="D253" s="8">
        <f aca="true" t="shared" si="100" ref="D253:O253">SUBTOTAL(9,D215:D252)</f>
        <v>9173000</v>
      </c>
      <c r="E253" s="8">
        <f t="shared" si="100"/>
        <v>12479107.44</v>
      </c>
      <c r="F253" s="8">
        <f t="shared" si="100"/>
        <v>14053107.44</v>
      </c>
      <c r="G253" s="8">
        <f t="shared" si="100"/>
        <v>10747000</v>
      </c>
      <c r="H253" s="8">
        <f t="shared" si="100"/>
        <v>6447572.100000001</v>
      </c>
      <c r="I253" s="8">
        <f t="shared" si="100"/>
        <v>4299427.9</v>
      </c>
      <c r="J253" s="8">
        <f t="shared" si="100"/>
        <v>910309.6100000001</v>
      </c>
      <c r="K253" s="8">
        <f t="shared" si="100"/>
        <v>5537262.489999999</v>
      </c>
      <c r="L253" s="8">
        <f t="shared" si="100"/>
        <v>9836690.39</v>
      </c>
      <c r="M253" s="8">
        <f t="shared" si="100"/>
        <v>910309.6100000001</v>
      </c>
      <c r="N253" s="8">
        <f t="shared" si="100"/>
        <v>910309.6100000001</v>
      </c>
      <c r="O253" s="8">
        <f t="shared" si="100"/>
        <v>0</v>
      </c>
    </row>
    <row r="254" spans="4:15" ht="15" customHeight="1"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2:15" ht="15" customHeight="1">
      <c r="B255" s="3" t="s">
        <v>402</v>
      </c>
      <c r="C255" s="4" t="s">
        <v>403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4:15" ht="15" customHeight="1"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2:15" ht="15" customHeight="1">
      <c r="B257" s="5" t="s">
        <v>404</v>
      </c>
      <c r="C257" s="6" t="s">
        <v>405</v>
      </c>
      <c r="D257" s="7">
        <f aca="true" t="shared" si="101" ref="D257:O257">SUBTOTAL(9,D258:D259)</f>
        <v>0</v>
      </c>
      <c r="E257" s="7">
        <f t="shared" si="101"/>
        <v>835438269.94</v>
      </c>
      <c r="F257" s="7">
        <f t="shared" si="101"/>
        <v>3026640630.94</v>
      </c>
      <c r="G257" s="7">
        <f t="shared" si="101"/>
        <v>2191202361</v>
      </c>
      <c r="H257" s="7">
        <f t="shared" si="101"/>
        <v>868205928.87</v>
      </c>
      <c r="I257" s="7">
        <f t="shared" si="101"/>
        <v>1322996432.13</v>
      </c>
      <c r="J257" s="7">
        <f t="shared" si="101"/>
        <v>331123192.5</v>
      </c>
      <c r="K257" s="7">
        <f t="shared" si="101"/>
        <v>537082736.37</v>
      </c>
      <c r="L257" s="7">
        <f t="shared" si="101"/>
        <v>1860079168.5</v>
      </c>
      <c r="M257" s="7">
        <f t="shared" si="101"/>
        <v>322063668.6</v>
      </c>
      <c r="N257" s="7">
        <f t="shared" si="101"/>
        <v>322063668.6</v>
      </c>
      <c r="O257" s="7">
        <f t="shared" si="101"/>
        <v>9059523.899999976</v>
      </c>
    </row>
    <row r="258" spans="2:15" ht="15" customHeight="1">
      <c r="B258" s="17" t="s">
        <v>406</v>
      </c>
      <c r="C258" s="18" t="s">
        <v>407</v>
      </c>
      <c r="D258" s="19">
        <v>0</v>
      </c>
      <c r="E258" s="19">
        <v>835438269.94</v>
      </c>
      <c r="F258" s="19">
        <v>3026640630.94</v>
      </c>
      <c r="G258" s="19">
        <f>D258-E258+F258</f>
        <v>2191202361</v>
      </c>
      <c r="H258" s="19">
        <v>868205928.87</v>
      </c>
      <c r="I258" s="19">
        <f>G258-H258</f>
        <v>1322996432.13</v>
      </c>
      <c r="J258" s="19">
        <v>331123192.5</v>
      </c>
      <c r="K258" s="20">
        <f>H258-J258</f>
        <v>537082736.37</v>
      </c>
      <c r="L258" s="20">
        <f>G258-J258</f>
        <v>1860079168.5</v>
      </c>
      <c r="M258" s="19">
        <v>322063668.6</v>
      </c>
      <c r="N258" s="19">
        <v>322063668.6</v>
      </c>
      <c r="O258" s="20">
        <f>J258-N258</f>
        <v>9059523.899999976</v>
      </c>
    </row>
    <row r="259" spans="4:15" ht="4.5" customHeight="1"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2:15" ht="15" customHeight="1">
      <c r="B260" s="5" t="s">
        <v>408</v>
      </c>
      <c r="C260" s="6" t="s">
        <v>409</v>
      </c>
      <c r="D260" s="7">
        <f aca="true" t="shared" si="102" ref="D260:O260">SUBTOTAL(9,D261:D261)</f>
        <v>0</v>
      </c>
      <c r="E260" s="7">
        <f t="shared" si="102"/>
        <v>0</v>
      </c>
      <c r="F260" s="7">
        <f t="shared" si="102"/>
        <v>0</v>
      </c>
      <c r="G260" s="7">
        <f t="shared" si="102"/>
        <v>0</v>
      </c>
      <c r="H260" s="7">
        <f t="shared" si="102"/>
        <v>0</v>
      </c>
      <c r="I260" s="7">
        <f t="shared" si="102"/>
        <v>0</v>
      </c>
      <c r="J260" s="7">
        <f t="shared" si="102"/>
        <v>0</v>
      </c>
      <c r="K260" s="7">
        <f t="shared" si="102"/>
        <v>0</v>
      </c>
      <c r="L260" s="7">
        <f t="shared" si="102"/>
        <v>0</v>
      </c>
      <c r="M260" s="7">
        <f t="shared" si="102"/>
        <v>0</v>
      </c>
      <c r="N260" s="7">
        <f t="shared" si="102"/>
        <v>0</v>
      </c>
      <c r="O260" s="7">
        <f t="shared" si="102"/>
        <v>0</v>
      </c>
    </row>
    <row r="261" spans="4:15" ht="4.5" customHeight="1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2:15" ht="15" customHeight="1">
      <c r="B262" s="5" t="s">
        <v>410</v>
      </c>
      <c r="C262" s="6" t="s">
        <v>411</v>
      </c>
      <c r="D262" s="7">
        <f aca="true" t="shared" si="103" ref="D262:O262">SUBTOTAL(9,D263:D263)</f>
        <v>0</v>
      </c>
      <c r="E262" s="7">
        <f t="shared" si="103"/>
        <v>0</v>
      </c>
      <c r="F262" s="7">
        <f t="shared" si="103"/>
        <v>0</v>
      </c>
      <c r="G262" s="7">
        <f t="shared" si="103"/>
        <v>0</v>
      </c>
      <c r="H262" s="7">
        <f t="shared" si="103"/>
        <v>0</v>
      </c>
      <c r="I262" s="7">
        <f t="shared" si="103"/>
        <v>0</v>
      </c>
      <c r="J262" s="7">
        <f t="shared" si="103"/>
        <v>0</v>
      </c>
      <c r="K262" s="7">
        <f t="shared" si="103"/>
        <v>0</v>
      </c>
      <c r="L262" s="7">
        <f t="shared" si="103"/>
        <v>0</v>
      </c>
      <c r="M262" s="7">
        <f t="shared" si="103"/>
        <v>0</v>
      </c>
      <c r="N262" s="7">
        <f t="shared" si="103"/>
        <v>0</v>
      </c>
      <c r="O262" s="7">
        <f t="shared" si="103"/>
        <v>0</v>
      </c>
    </row>
    <row r="263" spans="4:15" ht="4.5" customHeight="1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2:15" ht="15" customHeight="1">
      <c r="B264" s="22" t="str">
        <f>"TOTAL CAPITULO "&amp;B255&amp;":"</f>
        <v>TOTAL CAPITULO 6000:</v>
      </c>
      <c r="C264" s="22"/>
      <c r="D264" s="8">
        <f aca="true" t="shared" si="104" ref="D264:O264">SUBTOTAL(9,D257:D263)</f>
        <v>0</v>
      </c>
      <c r="E264" s="8">
        <f t="shared" si="104"/>
        <v>835438269.94</v>
      </c>
      <c r="F264" s="8">
        <f t="shared" si="104"/>
        <v>3026640630.94</v>
      </c>
      <c r="G264" s="8">
        <f t="shared" si="104"/>
        <v>2191202361</v>
      </c>
      <c r="H264" s="8">
        <f t="shared" si="104"/>
        <v>868205928.87</v>
      </c>
      <c r="I264" s="8">
        <f t="shared" si="104"/>
        <v>1322996432.13</v>
      </c>
      <c r="J264" s="8">
        <f t="shared" si="104"/>
        <v>331123192.5</v>
      </c>
      <c r="K264" s="8">
        <f t="shared" si="104"/>
        <v>537082736.37</v>
      </c>
      <c r="L264" s="8">
        <f t="shared" si="104"/>
        <v>1860079168.5</v>
      </c>
      <c r="M264" s="8">
        <f t="shared" si="104"/>
        <v>322063668.6</v>
      </c>
      <c r="N264" s="8">
        <f t="shared" si="104"/>
        <v>322063668.6</v>
      </c>
      <c r="O264" s="8">
        <f t="shared" si="104"/>
        <v>9059523.899999976</v>
      </c>
    </row>
    <row r="265" spans="4:15" ht="15" customHeight="1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2:15" ht="30" customHeight="1">
      <c r="B266" s="3" t="s">
        <v>412</v>
      </c>
      <c r="C266" s="9" t="s">
        <v>413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4:15" ht="15" customHeight="1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2:15" ht="25.5">
      <c r="B268" s="5" t="s">
        <v>414</v>
      </c>
      <c r="C268" s="6" t="s">
        <v>415</v>
      </c>
      <c r="D268" s="7">
        <f aca="true" t="shared" si="105" ref="D268:O268">SUBTOTAL(9,D269:D269)</f>
        <v>0</v>
      </c>
      <c r="E268" s="7">
        <f t="shared" si="105"/>
        <v>0</v>
      </c>
      <c r="F268" s="7">
        <f t="shared" si="105"/>
        <v>0</v>
      </c>
      <c r="G268" s="7">
        <f t="shared" si="105"/>
        <v>0</v>
      </c>
      <c r="H268" s="7">
        <f t="shared" si="105"/>
        <v>0</v>
      </c>
      <c r="I268" s="7">
        <f t="shared" si="105"/>
        <v>0</v>
      </c>
      <c r="J268" s="7">
        <f t="shared" si="105"/>
        <v>0</v>
      </c>
      <c r="K268" s="7">
        <f t="shared" si="105"/>
        <v>0</v>
      </c>
      <c r="L268" s="7">
        <f t="shared" si="105"/>
        <v>0</v>
      </c>
      <c r="M268" s="7">
        <f t="shared" si="105"/>
        <v>0</v>
      </c>
      <c r="N268" s="7">
        <f t="shared" si="105"/>
        <v>0</v>
      </c>
      <c r="O268" s="7">
        <f t="shared" si="105"/>
        <v>0</v>
      </c>
    </row>
    <row r="269" spans="4:15" ht="4.5" customHeight="1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2:15" ht="12.75">
      <c r="B270" s="5" t="s">
        <v>416</v>
      </c>
      <c r="C270" s="6" t="s">
        <v>417</v>
      </c>
      <c r="D270" s="7">
        <f aca="true" t="shared" si="106" ref="D270:O270">SUBTOTAL(9,D271:D271)</f>
        <v>0</v>
      </c>
      <c r="E270" s="7">
        <f t="shared" si="106"/>
        <v>0</v>
      </c>
      <c r="F270" s="7">
        <f t="shared" si="106"/>
        <v>0</v>
      </c>
      <c r="G270" s="7">
        <f t="shared" si="106"/>
        <v>0</v>
      </c>
      <c r="H270" s="7">
        <f t="shared" si="106"/>
        <v>0</v>
      </c>
      <c r="I270" s="7">
        <f t="shared" si="106"/>
        <v>0</v>
      </c>
      <c r="J270" s="7">
        <f t="shared" si="106"/>
        <v>0</v>
      </c>
      <c r="K270" s="7">
        <f t="shared" si="106"/>
        <v>0</v>
      </c>
      <c r="L270" s="7">
        <f t="shared" si="106"/>
        <v>0</v>
      </c>
      <c r="M270" s="7">
        <f t="shared" si="106"/>
        <v>0</v>
      </c>
      <c r="N270" s="7">
        <f t="shared" si="106"/>
        <v>0</v>
      </c>
      <c r="O270" s="7">
        <f t="shared" si="106"/>
        <v>0</v>
      </c>
    </row>
    <row r="271" spans="4:15" ht="4.5" customHeight="1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2:15" ht="12.75">
      <c r="B272" s="5" t="s">
        <v>418</v>
      </c>
      <c r="C272" s="6" t="s">
        <v>419</v>
      </c>
      <c r="D272" s="7">
        <f aca="true" t="shared" si="107" ref="D272:O272">SUBTOTAL(9,D273:D273)</f>
        <v>0</v>
      </c>
      <c r="E272" s="7">
        <f t="shared" si="107"/>
        <v>0</v>
      </c>
      <c r="F272" s="7">
        <f t="shared" si="107"/>
        <v>0</v>
      </c>
      <c r="G272" s="7">
        <f t="shared" si="107"/>
        <v>0</v>
      </c>
      <c r="H272" s="7">
        <f t="shared" si="107"/>
        <v>0</v>
      </c>
      <c r="I272" s="7">
        <f t="shared" si="107"/>
        <v>0</v>
      </c>
      <c r="J272" s="7">
        <f t="shared" si="107"/>
        <v>0</v>
      </c>
      <c r="K272" s="7">
        <f t="shared" si="107"/>
        <v>0</v>
      </c>
      <c r="L272" s="7">
        <f t="shared" si="107"/>
        <v>0</v>
      </c>
      <c r="M272" s="7">
        <f t="shared" si="107"/>
        <v>0</v>
      </c>
      <c r="N272" s="7">
        <f t="shared" si="107"/>
        <v>0</v>
      </c>
      <c r="O272" s="7">
        <f t="shared" si="107"/>
        <v>0</v>
      </c>
    </row>
    <row r="273" spans="4:15" ht="4.5" customHeight="1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2:15" ht="12.75">
      <c r="B274" s="5" t="s">
        <v>420</v>
      </c>
      <c r="C274" s="6" t="s">
        <v>421</v>
      </c>
      <c r="D274" s="7">
        <f aca="true" t="shared" si="108" ref="D274:O274">SUBTOTAL(9,D275:D275)</f>
        <v>0</v>
      </c>
      <c r="E274" s="7">
        <f t="shared" si="108"/>
        <v>0</v>
      </c>
      <c r="F274" s="7">
        <f t="shared" si="108"/>
        <v>0</v>
      </c>
      <c r="G274" s="7">
        <f t="shared" si="108"/>
        <v>0</v>
      </c>
      <c r="H274" s="7">
        <f t="shared" si="108"/>
        <v>0</v>
      </c>
      <c r="I274" s="7">
        <f t="shared" si="108"/>
        <v>0</v>
      </c>
      <c r="J274" s="7">
        <f t="shared" si="108"/>
        <v>0</v>
      </c>
      <c r="K274" s="7">
        <f t="shared" si="108"/>
        <v>0</v>
      </c>
      <c r="L274" s="7">
        <f t="shared" si="108"/>
        <v>0</v>
      </c>
      <c r="M274" s="7">
        <f t="shared" si="108"/>
        <v>0</v>
      </c>
      <c r="N274" s="7">
        <f t="shared" si="108"/>
        <v>0</v>
      </c>
      <c r="O274" s="7">
        <f t="shared" si="108"/>
        <v>0</v>
      </c>
    </row>
    <row r="275" spans="4:15" ht="4.5" customHeight="1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2:15" ht="25.5">
      <c r="B276" s="5" t="s">
        <v>422</v>
      </c>
      <c r="C276" s="6" t="s">
        <v>423</v>
      </c>
      <c r="D276" s="7">
        <f aca="true" t="shared" si="109" ref="D276:O276">SUBTOTAL(9,D277:D277)</f>
        <v>0</v>
      </c>
      <c r="E276" s="7">
        <f t="shared" si="109"/>
        <v>0</v>
      </c>
      <c r="F276" s="7">
        <f t="shared" si="109"/>
        <v>0</v>
      </c>
      <c r="G276" s="7">
        <f t="shared" si="109"/>
        <v>0</v>
      </c>
      <c r="H276" s="7">
        <f t="shared" si="109"/>
        <v>0</v>
      </c>
      <c r="I276" s="7">
        <f t="shared" si="109"/>
        <v>0</v>
      </c>
      <c r="J276" s="7">
        <f t="shared" si="109"/>
        <v>0</v>
      </c>
      <c r="K276" s="7">
        <f t="shared" si="109"/>
        <v>0</v>
      </c>
      <c r="L276" s="7">
        <f t="shared" si="109"/>
        <v>0</v>
      </c>
      <c r="M276" s="7">
        <f t="shared" si="109"/>
        <v>0</v>
      </c>
      <c r="N276" s="7">
        <f t="shared" si="109"/>
        <v>0</v>
      </c>
      <c r="O276" s="7">
        <f t="shared" si="109"/>
        <v>0</v>
      </c>
    </row>
    <row r="277" spans="4:15" ht="4.5" customHeight="1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2:15" ht="12.75">
      <c r="B278" s="5" t="s">
        <v>424</v>
      </c>
      <c r="C278" s="6" t="s">
        <v>425</v>
      </c>
      <c r="D278" s="7">
        <f aca="true" t="shared" si="110" ref="D278:O278">SUBTOTAL(9,D279:D279)</f>
        <v>0</v>
      </c>
      <c r="E278" s="7">
        <f t="shared" si="110"/>
        <v>0</v>
      </c>
      <c r="F278" s="7">
        <f t="shared" si="110"/>
        <v>0</v>
      </c>
      <c r="G278" s="7">
        <f t="shared" si="110"/>
        <v>0</v>
      </c>
      <c r="H278" s="7">
        <f t="shared" si="110"/>
        <v>0</v>
      </c>
      <c r="I278" s="7">
        <f t="shared" si="110"/>
        <v>0</v>
      </c>
      <c r="J278" s="7">
        <f t="shared" si="110"/>
        <v>0</v>
      </c>
      <c r="K278" s="7">
        <f t="shared" si="110"/>
        <v>0</v>
      </c>
      <c r="L278" s="7">
        <f t="shared" si="110"/>
        <v>0</v>
      </c>
      <c r="M278" s="7">
        <f t="shared" si="110"/>
        <v>0</v>
      </c>
      <c r="N278" s="7">
        <f t="shared" si="110"/>
        <v>0</v>
      </c>
      <c r="O278" s="7">
        <f t="shared" si="110"/>
        <v>0</v>
      </c>
    </row>
    <row r="279" spans="4:15" ht="4.5" customHeight="1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2:15" ht="25.5">
      <c r="B280" s="5" t="s">
        <v>426</v>
      </c>
      <c r="C280" s="6" t="s">
        <v>427</v>
      </c>
      <c r="D280" s="7">
        <f aca="true" t="shared" si="111" ref="D280:O280">SUBTOTAL(9,D281:D281)</f>
        <v>0</v>
      </c>
      <c r="E280" s="7">
        <f t="shared" si="111"/>
        <v>0</v>
      </c>
      <c r="F280" s="7">
        <f t="shared" si="111"/>
        <v>0</v>
      </c>
      <c r="G280" s="7">
        <f t="shared" si="111"/>
        <v>0</v>
      </c>
      <c r="H280" s="7">
        <f t="shared" si="111"/>
        <v>0</v>
      </c>
      <c r="I280" s="7">
        <f t="shared" si="111"/>
        <v>0</v>
      </c>
      <c r="J280" s="7">
        <f t="shared" si="111"/>
        <v>0</v>
      </c>
      <c r="K280" s="7">
        <f t="shared" si="111"/>
        <v>0</v>
      </c>
      <c r="L280" s="7">
        <f t="shared" si="111"/>
        <v>0</v>
      </c>
      <c r="M280" s="7">
        <f t="shared" si="111"/>
        <v>0</v>
      </c>
      <c r="N280" s="7">
        <f t="shared" si="111"/>
        <v>0</v>
      </c>
      <c r="O280" s="7">
        <f t="shared" si="111"/>
        <v>0</v>
      </c>
    </row>
    <row r="281" spans="4:15" ht="4.5" customHeight="1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2:15" ht="15" customHeight="1">
      <c r="B282" s="22" t="str">
        <f>"TOTAL CAPITULO "&amp;B266&amp;":"</f>
        <v>TOTAL CAPITULO 7000:</v>
      </c>
      <c r="C282" s="31"/>
      <c r="D282" s="8">
        <f aca="true" t="shared" si="112" ref="D282:O282">SUBTOTAL(9,D268:D281)</f>
        <v>0</v>
      </c>
      <c r="E282" s="8">
        <f t="shared" si="112"/>
        <v>0</v>
      </c>
      <c r="F282" s="8">
        <f t="shared" si="112"/>
        <v>0</v>
      </c>
      <c r="G282" s="8">
        <f t="shared" si="112"/>
        <v>0</v>
      </c>
      <c r="H282" s="8">
        <f t="shared" si="112"/>
        <v>0</v>
      </c>
      <c r="I282" s="8">
        <f t="shared" si="112"/>
        <v>0</v>
      </c>
      <c r="J282" s="8">
        <f t="shared" si="112"/>
        <v>0</v>
      </c>
      <c r="K282" s="8">
        <f t="shared" si="112"/>
        <v>0</v>
      </c>
      <c r="L282" s="8">
        <f t="shared" si="112"/>
        <v>0</v>
      </c>
      <c r="M282" s="8">
        <f t="shared" si="112"/>
        <v>0</v>
      </c>
      <c r="N282" s="8">
        <f t="shared" si="112"/>
        <v>0</v>
      </c>
      <c r="O282" s="8">
        <f t="shared" si="112"/>
        <v>0</v>
      </c>
    </row>
    <row r="283" spans="4:15" ht="15" customHeight="1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2:15" ht="15" customHeight="1">
      <c r="B284" s="3" t="s">
        <v>428</v>
      </c>
      <c r="C284" s="4" t="s">
        <v>429</v>
      </c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</row>
    <row r="285" spans="4:15" ht="15" customHeight="1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2:15" ht="15" customHeight="1">
      <c r="B286" s="5" t="s">
        <v>430</v>
      </c>
      <c r="C286" s="6" t="s">
        <v>431</v>
      </c>
      <c r="D286" s="7">
        <f aca="true" t="shared" si="113" ref="D286:O286">SUBTOTAL(9,D287:D287)</f>
        <v>0</v>
      </c>
      <c r="E286" s="7">
        <f t="shared" si="113"/>
        <v>0</v>
      </c>
      <c r="F286" s="7">
        <f t="shared" si="113"/>
        <v>0</v>
      </c>
      <c r="G286" s="7">
        <f t="shared" si="113"/>
        <v>0</v>
      </c>
      <c r="H286" s="7">
        <f t="shared" si="113"/>
        <v>0</v>
      </c>
      <c r="I286" s="7">
        <f t="shared" si="113"/>
        <v>0</v>
      </c>
      <c r="J286" s="7">
        <f t="shared" si="113"/>
        <v>0</v>
      </c>
      <c r="K286" s="7">
        <f t="shared" si="113"/>
        <v>0</v>
      </c>
      <c r="L286" s="7">
        <f t="shared" si="113"/>
        <v>0</v>
      </c>
      <c r="M286" s="7">
        <f t="shared" si="113"/>
        <v>0</v>
      </c>
      <c r="N286" s="7">
        <f t="shared" si="113"/>
        <v>0</v>
      </c>
      <c r="O286" s="7">
        <f t="shared" si="113"/>
        <v>0</v>
      </c>
    </row>
    <row r="287" spans="4:15" ht="4.5" customHeight="1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2:15" ht="15" customHeight="1">
      <c r="B288" s="5" t="s">
        <v>432</v>
      </c>
      <c r="C288" s="6" t="s">
        <v>433</v>
      </c>
      <c r="D288" s="7">
        <f aca="true" t="shared" si="114" ref="D288:O288">SUBTOTAL(9,D289:D289)</f>
        <v>0</v>
      </c>
      <c r="E288" s="7">
        <f t="shared" si="114"/>
        <v>0</v>
      </c>
      <c r="F288" s="7">
        <f t="shared" si="114"/>
        <v>0</v>
      </c>
      <c r="G288" s="7">
        <f t="shared" si="114"/>
        <v>0</v>
      </c>
      <c r="H288" s="7">
        <f t="shared" si="114"/>
        <v>0</v>
      </c>
      <c r="I288" s="7">
        <f t="shared" si="114"/>
        <v>0</v>
      </c>
      <c r="J288" s="7">
        <f t="shared" si="114"/>
        <v>0</v>
      </c>
      <c r="K288" s="7">
        <f t="shared" si="114"/>
        <v>0</v>
      </c>
      <c r="L288" s="7">
        <f t="shared" si="114"/>
        <v>0</v>
      </c>
      <c r="M288" s="7">
        <f t="shared" si="114"/>
        <v>0</v>
      </c>
      <c r="N288" s="7">
        <f t="shared" si="114"/>
        <v>0</v>
      </c>
      <c r="O288" s="7">
        <f t="shared" si="114"/>
        <v>0</v>
      </c>
    </row>
    <row r="289" spans="4:15" ht="4.5" customHeight="1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2:15" ht="15" customHeight="1">
      <c r="B290" s="5" t="s">
        <v>434</v>
      </c>
      <c r="C290" s="6" t="s">
        <v>435</v>
      </c>
      <c r="D290" s="7">
        <f aca="true" t="shared" si="115" ref="D290:O290">SUBTOTAL(9,D291:D291)</f>
        <v>0</v>
      </c>
      <c r="E290" s="7">
        <f t="shared" si="115"/>
        <v>0</v>
      </c>
      <c r="F290" s="7">
        <f t="shared" si="115"/>
        <v>0</v>
      </c>
      <c r="G290" s="7">
        <f t="shared" si="115"/>
        <v>0</v>
      </c>
      <c r="H290" s="7">
        <f t="shared" si="115"/>
        <v>0</v>
      </c>
      <c r="I290" s="7">
        <f t="shared" si="115"/>
        <v>0</v>
      </c>
      <c r="J290" s="7">
        <f t="shared" si="115"/>
        <v>0</v>
      </c>
      <c r="K290" s="7">
        <f t="shared" si="115"/>
        <v>0</v>
      </c>
      <c r="L290" s="7">
        <f t="shared" si="115"/>
        <v>0</v>
      </c>
      <c r="M290" s="7">
        <f t="shared" si="115"/>
        <v>0</v>
      </c>
      <c r="N290" s="7">
        <f t="shared" si="115"/>
        <v>0</v>
      </c>
      <c r="O290" s="7">
        <f t="shared" si="115"/>
        <v>0</v>
      </c>
    </row>
    <row r="291" spans="4:15" ht="4.5" customHeight="1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</row>
    <row r="292" spans="2:15" ht="15" customHeight="1">
      <c r="B292" s="22" t="str">
        <f>"TOTAL CAPITULO "&amp;B284&amp;":"</f>
        <v>TOTAL CAPITULO 8000:</v>
      </c>
      <c r="C292" s="22"/>
      <c r="D292" s="8">
        <f aca="true" t="shared" si="116" ref="D292:O292">SUBTOTAL(9,D286:D291)</f>
        <v>0</v>
      </c>
      <c r="E292" s="8">
        <f t="shared" si="116"/>
        <v>0</v>
      </c>
      <c r="F292" s="8">
        <f t="shared" si="116"/>
        <v>0</v>
      </c>
      <c r="G292" s="8">
        <f t="shared" si="116"/>
        <v>0</v>
      </c>
      <c r="H292" s="8">
        <f t="shared" si="116"/>
        <v>0</v>
      </c>
      <c r="I292" s="8">
        <f t="shared" si="116"/>
        <v>0</v>
      </c>
      <c r="J292" s="8">
        <f t="shared" si="116"/>
        <v>0</v>
      </c>
      <c r="K292" s="8">
        <f t="shared" si="116"/>
        <v>0</v>
      </c>
      <c r="L292" s="8">
        <f t="shared" si="116"/>
        <v>0</v>
      </c>
      <c r="M292" s="8">
        <f t="shared" si="116"/>
        <v>0</v>
      </c>
      <c r="N292" s="8">
        <f t="shared" si="116"/>
        <v>0</v>
      </c>
      <c r="O292" s="8">
        <f t="shared" si="116"/>
        <v>0</v>
      </c>
    </row>
    <row r="293" spans="4:15" ht="15" customHeight="1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</row>
    <row r="294" spans="2:15" ht="15" customHeight="1">
      <c r="B294" s="3" t="s">
        <v>436</v>
      </c>
      <c r="C294" s="9" t="s">
        <v>437</v>
      </c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</row>
    <row r="295" spans="4:15" ht="15" customHeight="1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2:15" ht="12.75">
      <c r="B296" s="5" t="s">
        <v>438</v>
      </c>
      <c r="C296" s="6" t="s">
        <v>439</v>
      </c>
      <c r="D296" s="7">
        <f aca="true" t="shared" si="117" ref="D296:O296">SUBTOTAL(9,D297:D297)</f>
        <v>0</v>
      </c>
      <c r="E296" s="7">
        <f t="shared" si="117"/>
        <v>0</v>
      </c>
      <c r="F296" s="7">
        <f t="shared" si="117"/>
        <v>0</v>
      </c>
      <c r="G296" s="7">
        <f t="shared" si="117"/>
        <v>0</v>
      </c>
      <c r="H296" s="7">
        <f t="shared" si="117"/>
        <v>0</v>
      </c>
      <c r="I296" s="7">
        <f t="shared" si="117"/>
        <v>0</v>
      </c>
      <c r="J296" s="7">
        <f t="shared" si="117"/>
        <v>0</v>
      </c>
      <c r="K296" s="7">
        <f t="shared" si="117"/>
        <v>0</v>
      </c>
      <c r="L296" s="7">
        <f t="shared" si="117"/>
        <v>0</v>
      </c>
      <c r="M296" s="7">
        <f t="shared" si="117"/>
        <v>0</v>
      </c>
      <c r="N296" s="7">
        <f t="shared" si="117"/>
        <v>0</v>
      </c>
      <c r="O296" s="7">
        <f t="shared" si="117"/>
        <v>0</v>
      </c>
    </row>
    <row r="297" spans="4:15" ht="4.5" customHeight="1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</row>
    <row r="298" spans="2:15" ht="12.75">
      <c r="B298" s="5" t="s">
        <v>440</v>
      </c>
      <c r="C298" s="6" t="s">
        <v>441</v>
      </c>
      <c r="D298" s="7">
        <f aca="true" t="shared" si="118" ref="D298:O298">SUBTOTAL(9,D299:D299)</f>
        <v>0</v>
      </c>
      <c r="E298" s="7">
        <f t="shared" si="118"/>
        <v>0</v>
      </c>
      <c r="F298" s="7">
        <f t="shared" si="118"/>
        <v>0</v>
      </c>
      <c r="G298" s="7">
        <f t="shared" si="118"/>
        <v>0</v>
      </c>
      <c r="H298" s="7">
        <f t="shared" si="118"/>
        <v>0</v>
      </c>
      <c r="I298" s="7">
        <f t="shared" si="118"/>
        <v>0</v>
      </c>
      <c r="J298" s="7">
        <f t="shared" si="118"/>
        <v>0</v>
      </c>
      <c r="K298" s="7">
        <f t="shared" si="118"/>
        <v>0</v>
      </c>
      <c r="L298" s="7">
        <f t="shared" si="118"/>
        <v>0</v>
      </c>
      <c r="M298" s="7">
        <f t="shared" si="118"/>
        <v>0</v>
      </c>
      <c r="N298" s="7">
        <f t="shared" si="118"/>
        <v>0</v>
      </c>
      <c r="O298" s="7">
        <f t="shared" si="118"/>
        <v>0</v>
      </c>
    </row>
    <row r="299" spans="4:15" ht="4.5" customHeight="1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</row>
    <row r="300" spans="2:15" ht="12.75">
      <c r="B300" s="5" t="s">
        <v>442</v>
      </c>
      <c r="C300" s="6" t="s">
        <v>443</v>
      </c>
      <c r="D300" s="7">
        <f aca="true" t="shared" si="119" ref="D300:O300">SUBTOTAL(9,D301:D301)</f>
        <v>0</v>
      </c>
      <c r="E300" s="7">
        <f t="shared" si="119"/>
        <v>0</v>
      </c>
      <c r="F300" s="7">
        <f t="shared" si="119"/>
        <v>0</v>
      </c>
      <c r="G300" s="7">
        <f t="shared" si="119"/>
        <v>0</v>
      </c>
      <c r="H300" s="7">
        <f t="shared" si="119"/>
        <v>0</v>
      </c>
      <c r="I300" s="7">
        <f t="shared" si="119"/>
        <v>0</v>
      </c>
      <c r="J300" s="7">
        <f t="shared" si="119"/>
        <v>0</v>
      </c>
      <c r="K300" s="7">
        <f t="shared" si="119"/>
        <v>0</v>
      </c>
      <c r="L300" s="7">
        <f t="shared" si="119"/>
        <v>0</v>
      </c>
      <c r="M300" s="7">
        <f t="shared" si="119"/>
        <v>0</v>
      </c>
      <c r="N300" s="7">
        <f t="shared" si="119"/>
        <v>0</v>
      </c>
      <c r="O300" s="7">
        <f t="shared" si="119"/>
        <v>0</v>
      </c>
    </row>
    <row r="301" spans="4:15" ht="4.5" customHeight="1"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2:15" ht="12.75">
      <c r="B302" s="5" t="s">
        <v>444</v>
      </c>
      <c r="C302" s="6" t="s">
        <v>445</v>
      </c>
      <c r="D302" s="7">
        <f aca="true" t="shared" si="120" ref="D302:O302">SUBTOTAL(9,D303:D303)</f>
        <v>0</v>
      </c>
      <c r="E302" s="7">
        <f t="shared" si="120"/>
        <v>0</v>
      </c>
      <c r="F302" s="7">
        <f t="shared" si="120"/>
        <v>0</v>
      </c>
      <c r="G302" s="7">
        <f t="shared" si="120"/>
        <v>0</v>
      </c>
      <c r="H302" s="7">
        <f t="shared" si="120"/>
        <v>0</v>
      </c>
      <c r="I302" s="7">
        <f t="shared" si="120"/>
        <v>0</v>
      </c>
      <c r="J302" s="7">
        <f t="shared" si="120"/>
        <v>0</v>
      </c>
      <c r="K302" s="7">
        <f t="shared" si="120"/>
        <v>0</v>
      </c>
      <c r="L302" s="7">
        <f t="shared" si="120"/>
        <v>0</v>
      </c>
      <c r="M302" s="7">
        <f t="shared" si="120"/>
        <v>0</v>
      </c>
      <c r="N302" s="7">
        <f t="shared" si="120"/>
        <v>0</v>
      </c>
      <c r="O302" s="7">
        <f t="shared" si="120"/>
        <v>0</v>
      </c>
    </row>
    <row r="303" spans="4:15" ht="4.5" customHeight="1"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</row>
    <row r="304" spans="2:15" ht="12.75">
      <c r="B304" s="5" t="s">
        <v>446</v>
      </c>
      <c r="C304" s="6" t="s">
        <v>447</v>
      </c>
      <c r="D304" s="7">
        <f aca="true" t="shared" si="121" ref="D304:O304">SUBTOTAL(9,D305:D305)</f>
        <v>0</v>
      </c>
      <c r="E304" s="7">
        <f t="shared" si="121"/>
        <v>0</v>
      </c>
      <c r="F304" s="7">
        <f t="shared" si="121"/>
        <v>0</v>
      </c>
      <c r="G304" s="7">
        <f t="shared" si="121"/>
        <v>0</v>
      </c>
      <c r="H304" s="7">
        <f t="shared" si="121"/>
        <v>0</v>
      </c>
      <c r="I304" s="7">
        <f t="shared" si="121"/>
        <v>0</v>
      </c>
      <c r="J304" s="7">
        <f t="shared" si="121"/>
        <v>0</v>
      </c>
      <c r="K304" s="7">
        <f t="shared" si="121"/>
        <v>0</v>
      </c>
      <c r="L304" s="7">
        <f t="shared" si="121"/>
        <v>0</v>
      </c>
      <c r="M304" s="7">
        <f t="shared" si="121"/>
        <v>0</v>
      </c>
      <c r="N304" s="7">
        <f t="shared" si="121"/>
        <v>0</v>
      </c>
      <c r="O304" s="7">
        <f t="shared" si="121"/>
        <v>0</v>
      </c>
    </row>
    <row r="305" spans="4:15" ht="4.5" customHeight="1"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</row>
    <row r="306" spans="2:15" ht="12.75">
      <c r="B306" s="5" t="s">
        <v>448</v>
      </c>
      <c r="C306" s="6" t="s">
        <v>449</v>
      </c>
      <c r="D306" s="7">
        <f aca="true" t="shared" si="122" ref="D306:O306">SUBTOTAL(9,D307:D307)</f>
        <v>0</v>
      </c>
      <c r="E306" s="7">
        <f t="shared" si="122"/>
        <v>0</v>
      </c>
      <c r="F306" s="7">
        <f t="shared" si="122"/>
        <v>0</v>
      </c>
      <c r="G306" s="7">
        <f t="shared" si="122"/>
        <v>0</v>
      </c>
      <c r="H306" s="7">
        <f t="shared" si="122"/>
        <v>0</v>
      </c>
      <c r="I306" s="7">
        <f t="shared" si="122"/>
        <v>0</v>
      </c>
      <c r="J306" s="7">
        <f t="shared" si="122"/>
        <v>0</v>
      </c>
      <c r="K306" s="7">
        <f t="shared" si="122"/>
        <v>0</v>
      </c>
      <c r="L306" s="7">
        <f t="shared" si="122"/>
        <v>0</v>
      </c>
      <c r="M306" s="7">
        <f t="shared" si="122"/>
        <v>0</v>
      </c>
      <c r="N306" s="7">
        <f t="shared" si="122"/>
        <v>0</v>
      </c>
      <c r="O306" s="7">
        <f t="shared" si="122"/>
        <v>0</v>
      </c>
    </row>
    <row r="307" spans="4:15" ht="4.5" customHeight="1"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</row>
    <row r="308" spans="2:15" ht="12.75">
      <c r="B308" s="5" t="s">
        <v>450</v>
      </c>
      <c r="C308" s="6" t="s">
        <v>451</v>
      </c>
      <c r="D308" s="7">
        <f aca="true" t="shared" si="123" ref="D308:O308">SUBTOTAL(9,D309:D309)</f>
        <v>0</v>
      </c>
      <c r="E308" s="7">
        <f t="shared" si="123"/>
        <v>0</v>
      </c>
      <c r="F308" s="7">
        <f t="shared" si="123"/>
        <v>0</v>
      </c>
      <c r="G308" s="7">
        <f t="shared" si="123"/>
        <v>0</v>
      </c>
      <c r="H308" s="7">
        <f t="shared" si="123"/>
        <v>0</v>
      </c>
      <c r="I308" s="7">
        <f t="shared" si="123"/>
        <v>0</v>
      </c>
      <c r="J308" s="7">
        <f t="shared" si="123"/>
        <v>0</v>
      </c>
      <c r="K308" s="7">
        <f t="shared" si="123"/>
        <v>0</v>
      </c>
      <c r="L308" s="7">
        <f t="shared" si="123"/>
        <v>0</v>
      </c>
      <c r="M308" s="7">
        <f t="shared" si="123"/>
        <v>0</v>
      </c>
      <c r="N308" s="7">
        <f t="shared" si="123"/>
        <v>0</v>
      </c>
      <c r="O308" s="7">
        <f t="shared" si="123"/>
        <v>0</v>
      </c>
    </row>
    <row r="309" spans="4:15" ht="4.5" customHeight="1"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</row>
    <row r="310" spans="2:15" ht="15" customHeight="1">
      <c r="B310" s="22" t="str">
        <f>"TOTAL CAPITULO "&amp;B294&amp;":"</f>
        <v>TOTAL CAPITULO 9000:</v>
      </c>
      <c r="C310" s="31"/>
      <c r="D310" s="8">
        <f aca="true" t="shared" si="124" ref="D310:O310">SUBTOTAL(9,D296:D309)</f>
        <v>0</v>
      </c>
      <c r="E310" s="8">
        <f t="shared" si="124"/>
        <v>0</v>
      </c>
      <c r="F310" s="8">
        <f t="shared" si="124"/>
        <v>0</v>
      </c>
      <c r="G310" s="8">
        <f t="shared" si="124"/>
        <v>0</v>
      </c>
      <c r="H310" s="8">
        <f t="shared" si="124"/>
        <v>0</v>
      </c>
      <c r="I310" s="8">
        <f t="shared" si="124"/>
        <v>0</v>
      </c>
      <c r="J310" s="8">
        <f t="shared" si="124"/>
        <v>0</v>
      </c>
      <c r="K310" s="8">
        <f t="shared" si="124"/>
        <v>0</v>
      </c>
      <c r="L310" s="8">
        <f t="shared" si="124"/>
        <v>0</v>
      </c>
      <c r="M310" s="8">
        <f t="shared" si="124"/>
        <v>0</v>
      </c>
      <c r="N310" s="8">
        <f t="shared" si="124"/>
        <v>0</v>
      </c>
      <c r="O310" s="8">
        <f t="shared" si="124"/>
        <v>0</v>
      </c>
    </row>
    <row r="311" spans="4:15" ht="15" customHeight="1"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2:15" ht="19.5" customHeight="1">
      <c r="B312" s="30" t="s">
        <v>452</v>
      </c>
      <c r="C312" s="30"/>
      <c r="D312" s="10">
        <f aca="true" t="shared" si="125" ref="D312:O312">SUM(D50,D112,D192,D211,D253,D264,D282,D292,D310)</f>
        <v>1163769165</v>
      </c>
      <c r="E312" s="10">
        <f t="shared" si="125"/>
        <v>2971997520.77</v>
      </c>
      <c r="F312" s="10">
        <f t="shared" si="125"/>
        <v>5273651054.77</v>
      </c>
      <c r="G312" s="10">
        <f t="shared" si="125"/>
        <v>3465422699</v>
      </c>
      <c r="H312" s="10">
        <f t="shared" si="125"/>
        <v>1832073135.17</v>
      </c>
      <c r="I312" s="10">
        <f t="shared" si="125"/>
        <v>1633349563.8300004</v>
      </c>
      <c r="J312" s="10">
        <f t="shared" si="125"/>
        <v>1200720802.45</v>
      </c>
      <c r="K312" s="10">
        <f t="shared" si="125"/>
        <v>631352332.72</v>
      </c>
      <c r="L312" s="10">
        <f t="shared" si="125"/>
        <v>2264701896.55</v>
      </c>
      <c r="M312" s="10">
        <f t="shared" si="125"/>
        <v>1178311815.3500001</v>
      </c>
      <c r="N312" s="10">
        <f t="shared" si="125"/>
        <v>1176966123.3400002</v>
      </c>
      <c r="O312" s="10">
        <f t="shared" si="125"/>
        <v>23754679.10999997</v>
      </c>
    </row>
  </sheetData>
  <sheetProtection/>
  <mergeCells count="24">
    <mergeCell ref="B312:C312"/>
    <mergeCell ref="B192:C192"/>
    <mergeCell ref="B211:C211"/>
    <mergeCell ref="B253:C253"/>
    <mergeCell ref="B264:C264"/>
    <mergeCell ref="B282:C282"/>
    <mergeCell ref="B292:C292"/>
    <mergeCell ref="B310:C310"/>
    <mergeCell ref="B3:O3"/>
    <mergeCell ref="B4:O4"/>
    <mergeCell ref="N7:N8"/>
    <mergeCell ref="O7:O8"/>
    <mergeCell ref="J7:J8"/>
    <mergeCell ref="B7:C8"/>
    <mergeCell ref="M7:M8"/>
    <mergeCell ref="K7:K8"/>
    <mergeCell ref="B112:C112"/>
    <mergeCell ref="D7:D8"/>
    <mergeCell ref="G7:G8"/>
    <mergeCell ref="E7:F7"/>
    <mergeCell ref="I7:I8"/>
    <mergeCell ref="L7:L8"/>
    <mergeCell ref="H7:H8"/>
    <mergeCell ref="B50:C50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2019-11-28T21:22:02Z</cp:lastPrinted>
  <dcterms:created xsi:type="dcterms:W3CDTF">2013-04-18T20:56:07Z</dcterms:created>
  <dcterms:modified xsi:type="dcterms:W3CDTF">2019-12-02T19:47:35Z</dcterms:modified>
  <cp:category/>
  <cp:version/>
  <cp:contentType/>
  <cp:contentStatus/>
</cp:coreProperties>
</file>